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905" windowHeight="8700" tabRatio="918" activeTab="0"/>
  </bookViews>
  <sheets>
    <sheet name="907, 912, 910 Cam Timing Data" sheetId="1" r:id="rId1"/>
    <sheet name="907, 912, 910 - Changing Timing" sheetId="2" r:id="rId2"/>
    <sheet name="104 Cam by Gary Kemp" sheetId="3" r:id="rId3"/>
    <sheet name="907, 910, 912" sheetId="4" r:id="rId4"/>
  </sheets>
  <definedNames>
    <definedName name="_xlnm.Print_Area" localSheetId="2">'104 Cam by Gary Kemp'!$B$2:$B$7</definedName>
    <definedName name="_xlnm.Print_Area" localSheetId="3">'907, 910, 912'!$B$1:$AC$45</definedName>
    <definedName name="_xlnm.Print_Area" localSheetId="1">'907, 912, 910 - Changing Timing'!$B$2:$S$16</definedName>
    <definedName name="_xlnm.Print_Titles" localSheetId="0">'907, 912, 910 Cam Timing Data'!$2:$4</definedName>
    <definedName name="Z_B0843B00_2544_11D9_8985_0080C8FE907B_.wvu.PrintArea" localSheetId="2" hidden="1">'104 Cam by Gary Kemp'!$B$2:$B$7</definedName>
    <definedName name="Z_B0843B00_2544_11D9_8985_0080C8FE907B_.wvu.PrintArea" localSheetId="3" hidden="1">'907, 910, 912'!$B$1:$AC$45</definedName>
    <definedName name="Z_B0843B00_2544_11D9_8985_0080C8FE907B_.wvu.PrintArea" localSheetId="1" hidden="1">'907, 912, 910 - Changing Timing'!$B$2:$S$16</definedName>
    <definedName name="Z_B0843B00_2544_11D9_8985_0080C8FE907B_.wvu.PrintTitles" localSheetId="0" hidden="1">'907, 912, 910 Cam Timing Data'!$2:$4</definedName>
  </definedNames>
  <calcPr fullCalcOnLoad="1"/>
</workbook>
</file>

<file path=xl/sharedStrings.xml><?xml version="1.0" encoding="utf-8"?>
<sst xmlns="http://schemas.openxmlformats.org/spreadsheetml/2006/main" count="714" uniqueCount="318">
  <si>
    <t>Cam Data for LOTUS 907 - 912 Engines</t>
  </si>
  <si>
    <r>
      <t>LOTUS</t>
    </r>
    <r>
      <rPr>
        <sz val="10"/>
        <rFont val="Arial"/>
        <family val="0"/>
      </rPr>
      <t xml:space="preserve"> Cam I.D.</t>
    </r>
  </si>
  <si>
    <t>C,   Adv Int</t>
  </si>
  <si>
    <t>Lift</t>
  </si>
  <si>
    <t>.378"</t>
  </si>
  <si>
    <t>.344"</t>
  </si>
  <si>
    <t>.380"</t>
  </si>
  <si>
    <t>.350"</t>
  </si>
  <si>
    <t>.340"</t>
  </si>
  <si>
    <t>.420"</t>
  </si>
  <si>
    <t>In.  Opens,   BTDC</t>
  </si>
  <si>
    <t>In.  Closes,  ABDC</t>
  </si>
  <si>
    <t>Ex  Opens,  BBDC</t>
  </si>
  <si>
    <t>Ex. Closes,  ATDC</t>
  </si>
  <si>
    <t>Duration</t>
  </si>
  <si>
    <t>Overlap</t>
  </si>
  <si>
    <t>MOP,   Theoretical</t>
  </si>
  <si>
    <t>MOP,        Applied</t>
  </si>
  <si>
    <r>
      <t>Specification N</t>
    </r>
    <r>
      <rPr>
        <vertAlign val="superscript"/>
        <sz val="10"/>
        <rFont val="Arial"/>
        <family val="2"/>
      </rPr>
      <t>o.</t>
    </r>
  </si>
  <si>
    <t>2      3      7</t>
  </si>
  <si>
    <t>4      6      6</t>
  </si>
  <si>
    <t>Vehicle Application</t>
  </si>
  <si>
    <t>76-80 Euro</t>
  </si>
  <si>
    <t>83-87 Turbo</t>
  </si>
  <si>
    <t>74      Euro</t>
  </si>
  <si>
    <t>74    Federal</t>
  </si>
  <si>
    <t>80 California</t>
  </si>
  <si>
    <t>75    Federal</t>
  </si>
  <si>
    <t>75 European</t>
  </si>
  <si>
    <t>76-77   49 St</t>
  </si>
  <si>
    <t>107 on Exh.</t>
  </si>
  <si>
    <t>78-80    Fed'l</t>
  </si>
  <si>
    <t>Intake adv'd</t>
  </si>
  <si>
    <t>76-79    Calif</t>
  </si>
  <si>
    <t>180 Bhp</t>
  </si>
  <si>
    <t>7.5 degrees</t>
  </si>
  <si>
    <t>IN advn'd 10</t>
  </si>
  <si>
    <t>Aftermarket Cam I.D.</t>
  </si>
  <si>
    <t>PAECO</t>
  </si>
  <si>
    <t>JH-7000</t>
  </si>
  <si>
    <t>JH-7800</t>
  </si>
  <si>
    <t>JH-8600</t>
  </si>
  <si>
    <t>DAVE BEAN</t>
  </si>
  <si>
    <t>BLL-107</t>
  </si>
  <si>
    <t>BLL-104</t>
  </si>
  <si>
    <t>BLL-105</t>
  </si>
  <si>
    <t>.360"</t>
  </si>
  <si>
    <t>.370"</t>
  </si>
  <si>
    <t>.415"</t>
  </si>
  <si>
    <t>.375"</t>
  </si>
  <si>
    <t>.425"</t>
  </si>
  <si>
    <t>Power Band</t>
  </si>
  <si>
    <t>2500-7000</t>
  </si>
  <si>
    <t>3500-7800</t>
  </si>
  <si>
    <t>4500-8600</t>
  </si>
  <si>
    <t>270 Duration</t>
  </si>
  <si>
    <t>290 Duration</t>
  </si>
  <si>
    <t>295 Duration</t>
  </si>
  <si>
    <t>Hot Street</t>
  </si>
  <si>
    <t>Race</t>
  </si>
  <si>
    <t>Coil Bind?</t>
  </si>
  <si>
    <t>7600, 200hp</t>
  </si>
  <si>
    <t>8000, 230hp</t>
  </si>
  <si>
    <t>Excel SE-SA</t>
  </si>
  <si>
    <t>Esprit S3</t>
  </si>
  <si>
    <t>0.415"</t>
  </si>
  <si>
    <t>.410"</t>
  </si>
  <si>
    <t>C,  or 101</t>
  </si>
  <si>
    <t>D,  or 102</t>
  </si>
  <si>
    <t>C  or 101 =</t>
  </si>
  <si>
    <t>D  or 102 =</t>
  </si>
  <si>
    <t>E  or 103 =</t>
  </si>
  <si>
    <t>104 =</t>
  </si>
  <si>
    <t>F907E0101G</t>
  </si>
  <si>
    <t>J907E0103G</t>
  </si>
  <si>
    <t>Lotus Cams</t>
  </si>
  <si>
    <t>Lotus Pulleys</t>
  </si>
  <si>
    <t>110 =</t>
  </si>
  <si>
    <t xml:space="preserve">110/100 = </t>
  </si>
  <si>
    <t>102.5 =</t>
  </si>
  <si>
    <t>Trapezoid</t>
  </si>
  <si>
    <t>HTD</t>
  </si>
  <si>
    <t>102.5 MOP,  Yellow Dot</t>
  </si>
  <si>
    <t>J907E0309Y</t>
  </si>
  <si>
    <t>G907E0102G</t>
  </si>
  <si>
    <t>No groove</t>
  </si>
  <si>
    <t>104 or 44444…</t>
  </si>
  <si>
    <t>107 or 77777…</t>
  </si>
  <si>
    <t>A910E0309F</t>
  </si>
  <si>
    <t>A912E0107F</t>
  </si>
  <si>
    <t xml:space="preserve">100 = </t>
  </si>
  <si>
    <t>Lotus Timing Belts</t>
  </si>
  <si>
    <t>A912E6697F</t>
  </si>
  <si>
    <t>C910E2186F</t>
  </si>
  <si>
    <t>B910E2169F</t>
  </si>
  <si>
    <t>A912E2019F</t>
  </si>
  <si>
    <t>Note:  all cams are</t>
  </si>
  <si>
    <t>symmetrical opening</t>
  </si>
  <si>
    <t>and closing</t>
  </si>
  <si>
    <t>A907E0191Z</t>
  </si>
  <si>
    <r>
      <t>H907E0309</t>
    </r>
    <r>
      <rPr>
        <b/>
        <sz val="10"/>
        <rFont val="Arial"/>
        <family val="2"/>
      </rPr>
      <t>F</t>
    </r>
  </si>
  <si>
    <r>
      <t>H907E0309</t>
    </r>
    <r>
      <rPr>
        <b/>
        <sz val="10"/>
        <rFont val="Arial"/>
        <family val="2"/>
      </rPr>
      <t>Y</t>
    </r>
  </si>
  <si>
    <t>A912E2018F</t>
  </si>
  <si>
    <t>Crankshaft</t>
  </si>
  <si>
    <t>20 Teeth</t>
  </si>
  <si>
    <t>D907E0095Z</t>
  </si>
  <si>
    <t>107,  Turbo</t>
  </si>
  <si>
    <t>E,  OR 103</t>
  </si>
  <si>
    <t>133 Teeth</t>
  </si>
  <si>
    <t>133 Teeth,  Nissan Maxima</t>
  </si>
  <si>
    <t>137 Teeth</t>
  </si>
  <si>
    <t>A907E0191ZE</t>
  </si>
  <si>
    <t>A907E1050FL</t>
  </si>
  <si>
    <t>Elite/ Eclat  with air pump driven by timing belt</t>
  </si>
  <si>
    <t>Fed, 10480</t>
  </si>
  <si>
    <t>After 4030</t>
  </si>
  <si>
    <t>Before 4030</t>
  </si>
  <si>
    <t>Engine</t>
  </si>
  <si>
    <t xml:space="preserve">  Camshaft</t>
  </si>
  <si>
    <t>Intake</t>
  </si>
  <si>
    <t>Dot</t>
  </si>
  <si>
    <t>Exhaust</t>
  </si>
  <si>
    <t>Position</t>
  </si>
  <si>
    <t>Type</t>
  </si>
  <si>
    <t>P/N</t>
  </si>
  <si>
    <t>Identifier</t>
  </si>
  <si>
    <t>Crank °</t>
  </si>
  <si>
    <t>(inch)</t>
  </si>
  <si>
    <t>MOP (BTDC)</t>
  </si>
  <si>
    <t>Color</t>
  </si>
  <si>
    <t>IN  &amp; EX</t>
  </si>
  <si>
    <t>D</t>
  </si>
  <si>
    <t>1 Groove</t>
  </si>
  <si>
    <t>270°</t>
  </si>
  <si>
    <t>110°</t>
  </si>
  <si>
    <t>Red</t>
  </si>
  <si>
    <t>C</t>
  </si>
  <si>
    <t>Plain</t>
  </si>
  <si>
    <t>272°</t>
  </si>
  <si>
    <t>100°</t>
  </si>
  <si>
    <t>Blue</t>
  </si>
  <si>
    <t>E</t>
  </si>
  <si>
    <t>2 Grooves</t>
  </si>
  <si>
    <t>260°</t>
  </si>
  <si>
    <t>102.5°</t>
  </si>
  <si>
    <t>Yellow</t>
  </si>
  <si>
    <t>777.…</t>
  </si>
  <si>
    <t>104°</t>
  </si>
  <si>
    <t>Green</t>
  </si>
  <si>
    <t>444....</t>
  </si>
  <si>
    <t>912  N/A,  Elite / Eclat S2.2</t>
  </si>
  <si>
    <t>252°</t>
  </si>
  <si>
    <t>Esprit S2.2,  Excel  -- Prior '86</t>
  </si>
  <si>
    <t>912 Standard,  N/A,  Excel</t>
  </si>
  <si>
    <t>1986 prior to Engine 22903</t>
  </si>
  <si>
    <t>912 HC,  N/A,  Excel SE / SA</t>
  </si>
  <si>
    <t>Esprit S3 -- '86 prior to Eng 22903</t>
  </si>
  <si>
    <t>1986 MY from Engine 22903</t>
  </si>
  <si>
    <r>
      <t>A912E0</t>
    </r>
    <r>
      <rPr>
        <b/>
        <sz val="10"/>
        <rFont val="Arial"/>
        <family val="2"/>
      </rPr>
      <t>107</t>
    </r>
    <r>
      <rPr>
        <sz val="10"/>
        <rFont val="Arial"/>
        <family val="2"/>
      </rPr>
      <t>F</t>
    </r>
  </si>
  <si>
    <r>
      <t>A912E0</t>
    </r>
    <r>
      <rPr>
        <b/>
        <sz val="10"/>
        <rFont val="Arial"/>
        <family val="2"/>
      </rPr>
      <t>107Z</t>
    </r>
  </si>
  <si>
    <r>
      <t>A912E0</t>
    </r>
    <r>
      <rPr>
        <b/>
        <sz val="10"/>
        <rFont val="Arial"/>
        <family val="2"/>
      </rPr>
      <t>107</t>
    </r>
    <r>
      <rPr>
        <sz val="10"/>
        <rFont val="Arial"/>
        <family val="2"/>
      </rPr>
      <t>Z</t>
    </r>
  </si>
  <si>
    <t>F907E101G</t>
  </si>
  <si>
    <t>Pulley</t>
  </si>
  <si>
    <t>Part Number</t>
  </si>
  <si>
    <t>H907E0309Y</t>
  </si>
  <si>
    <t>907  Spec 7  1978-80 Federal</t>
  </si>
  <si>
    <t>907  Spec 3  1975  Euro</t>
  </si>
  <si>
    <t>907  Spec 2  1974  Federal</t>
  </si>
  <si>
    <t>907  Spec 1 1974  Euro</t>
  </si>
  <si>
    <t>907  Spec 6  1976-77  49-State</t>
  </si>
  <si>
    <t>907  Spec 6  1976-79  California</t>
  </si>
  <si>
    <t>907  Spec 4  1975  Federal</t>
  </si>
  <si>
    <t>907  Spec 5  1976-80  Euro</t>
  </si>
  <si>
    <t>907  Spec 8  1980  California</t>
  </si>
  <si>
    <t>Excel SE / SA,   Esprit S3</t>
  </si>
  <si>
    <r>
      <t>A912E0</t>
    </r>
    <r>
      <rPr>
        <b/>
        <sz val="10"/>
        <color indexed="12"/>
        <rFont val="Arial"/>
        <family val="2"/>
      </rPr>
      <t>104</t>
    </r>
    <r>
      <rPr>
        <sz val="10"/>
        <rFont val="Arial"/>
        <family val="2"/>
      </rPr>
      <t>F</t>
    </r>
  </si>
  <si>
    <r>
      <t>A912E0</t>
    </r>
    <r>
      <rPr>
        <b/>
        <sz val="10"/>
        <color indexed="12"/>
        <rFont val="Arial"/>
        <family val="2"/>
      </rPr>
      <t>107</t>
    </r>
    <r>
      <rPr>
        <sz val="10"/>
        <rFont val="Arial"/>
        <family val="2"/>
      </rPr>
      <t>F</t>
    </r>
  </si>
  <si>
    <r>
      <t>A912E0</t>
    </r>
    <r>
      <rPr>
        <b/>
        <sz val="10"/>
        <color indexed="12"/>
        <rFont val="Arial"/>
        <family val="2"/>
      </rPr>
      <t>104</t>
    </r>
    <r>
      <rPr>
        <b/>
        <sz val="10"/>
        <rFont val="Arial"/>
        <family val="2"/>
      </rPr>
      <t>Z</t>
    </r>
  </si>
  <si>
    <r>
      <t>A912E0</t>
    </r>
    <r>
      <rPr>
        <b/>
        <sz val="10"/>
        <color indexed="12"/>
        <rFont val="Arial"/>
        <family val="2"/>
      </rPr>
      <t>107</t>
    </r>
    <r>
      <rPr>
        <b/>
        <sz val="10"/>
        <rFont val="Arial"/>
        <family val="2"/>
      </rPr>
      <t>Z</t>
    </r>
  </si>
  <si>
    <t>Design Nominal MOP =</t>
  </si>
  <si>
    <t>J907E0309F  =  102.5 MOP pulley for the E-cam,  aka 103 cam</t>
  </si>
  <si>
    <t>F907E0309F</t>
  </si>
  <si>
    <t>Also P/N C907E0351Z</t>
  </si>
  <si>
    <r>
      <t>J907E0309</t>
    </r>
    <r>
      <rPr>
        <b/>
        <sz val="10"/>
        <color indexed="12"/>
        <rFont val="Arial"/>
        <family val="2"/>
      </rPr>
      <t>Y</t>
    </r>
    <r>
      <rPr>
        <sz val="10"/>
        <rFont val="Arial"/>
        <family val="2"/>
      </rPr>
      <t xml:space="preserve">  or  J907E0309</t>
    </r>
    <r>
      <rPr>
        <b/>
        <sz val="10"/>
        <color indexed="12"/>
        <rFont val="Arial"/>
        <family val="2"/>
      </rPr>
      <t>F</t>
    </r>
    <r>
      <rPr>
        <sz val="10"/>
        <rFont val="Arial"/>
        <family val="2"/>
      </rPr>
      <t>,  interchangeable 102.5 pulleys.</t>
    </r>
  </si>
  <si>
    <t>H907E0309F</t>
  </si>
  <si>
    <r>
      <t>H907E0309</t>
    </r>
    <r>
      <rPr>
        <b/>
        <sz val="10"/>
        <color indexed="12"/>
        <rFont val="Arial"/>
        <family val="2"/>
      </rPr>
      <t>Y</t>
    </r>
    <r>
      <rPr>
        <sz val="10"/>
        <rFont val="Arial"/>
        <family val="2"/>
      </rPr>
      <t xml:space="preserve">  =  110/ 100 MOP,  Red/ Blue dots both on one pulley.</t>
    </r>
  </si>
  <si>
    <t>Esprit S3 -- '86 from Eng. 22903</t>
  </si>
  <si>
    <r>
      <t xml:space="preserve">A910E0309F  =  104 MOP Green dot with </t>
    </r>
    <r>
      <rPr>
        <b/>
        <sz val="10"/>
        <color indexed="12"/>
        <rFont val="Arial"/>
        <family val="2"/>
      </rPr>
      <t>trapezoid</t>
    </r>
    <r>
      <rPr>
        <sz val="10"/>
        <rFont val="Arial"/>
        <family val="2"/>
      </rPr>
      <t xml:space="preserve"> tooth</t>
    </r>
  </si>
  <si>
    <r>
      <t>H</t>
    </r>
    <r>
      <rPr>
        <sz val="10"/>
        <rFont val="Arial"/>
        <family val="2"/>
      </rPr>
      <t>907E0309</t>
    </r>
    <r>
      <rPr>
        <b/>
        <sz val="10"/>
        <color indexed="12"/>
        <rFont val="Arial"/>
        <family val="2"/>
      </rPr>
      <t>F</t>
    </r>
    <r>
      <rPr>
        <sz val="10"/>
        <rFont val="Arial"/>
        <family val="2"/>
      </rPr>
      <t xml:space="preserve">  =  110 MOP  Red dot  with  </t>
    </r>
    <r>
      <rPr>
        <b/>
        <sz val="10"/>
        <color indexed="12"/>
        <rFont val="Arial"/>
        <family val="2"/>
      </rPr>
      <t>trapezoid</t>
    </r>
    <r>
      <rPr>
        <sz val="10"/>
        <rFont val="Arial"/>
        <family val="2"/>
      </rPr>
      <t xml:space="preserve"> tooth</t>
    </r>
  </si>
  <si>
    <r>
      <t>Cam/ Auxiliary Shaft  (201</t>
    </r>
    <r>
      <rPr>
        <b/>
        <sz val="10"/>
        <color indexed="10"/>
        <rFont val="Arial"/>
        <family val="2"/>
      </rPr>
      <t>8</t>
    </r>
    <r>
      <rPr>
        <sz val="10"/>
        <rFont val="Arial"/>
        <family val="2"/>
      </rPr>
      <t xml:space="preserve"> Typo ?? 1989 Excel Serv Prt List, pg 41.01B)</t>
    </r>
  </si>
  <si>
    <t xml:space="preserve">Fed Esprit Turbo HCI Auxiliary Shaft 104 Pulley = </t>
  </si>
  <si>
    <t>Info</t>
  </si>
  <si>
    <t>Cam Pulley</t>
  </si>
  <si>
    <r>
      <t xml:space="preserve">A910E0309F  =  104 MOP Green dot pulley with </t>
    </r>
    <r>
      <rPr>
        <b/>
        <sz val="10"/>
        <color indexed="12"/>
        <rFont val="Arial"/>
        <family val="2"/>
      </rPr>
      <t>tapezoidal</t>
    </r>
    <r>
      <rPr>
        <sz val="10"/>
        <rFont val="Arial"/>
        <family val="2"/>
      </rPr>
      <t xml:space="preserve"> tooth.</t>
    </r>
  </si>
  <si>
    <t xml:space="preserve">            Std replacement for all previous 110 &amp; 100 MOP pulleys.</t>
  </si>
  <si>
    <r>
      <t>Turbo 910</t>
    </r>
    <r>
      <rPr>
        <sz val="10"/>
        <rFont val="Arial"/>
        <family val="2"/>
      </rPr>
      <t xml:space="preserve"> Carburetted</t>
    </r>
  </si>
  <si>
    <t xml:space="preserve">Stevens Turbo                          </t>
  </si>
  <si>
    <t>Turbo 920 2.0 GT3</t>
  </si>
  <si>
    <r>
      <t>Turbo 910</t>
    </r>
    <r>
      <rPr>
        <sz val="10"/>
        <rFont val="Arial"/>
        <family val="2"/>
      </rPr>
      <t xml:space="preserve"> HCI</t>
    </r>
  </si>
  <si>
    <t>1983-85 - USA  Federal,   Guigaro</t>
  </si>
  <si>
    <t>Domestic &amp; Rest of World,   Guigaro</t>
  </si>
  <si>
    <r>
      <t>NOTE:</t>
    </r>
    <r>
      <rPr>
        <b/>
        <sz val="10"/>
        <color indexed="12"/>
        <rFont val="Arial"/>
        <family val="2"/>
      </rPr>
      <t xml:space="preserve">   All  910 Turbos listed at the left were</t>
    </r>
  </si>
  <si>
    <t>Model / Build Spec / Market Sold</t>
  </si>
  <si>
    <r>
      <t>H907E0309</t>
    </r>
    <r>
      <rPr>
        <b/>
        <sz val="10"/>
        <color indexed="12"/>
        <rFont val="Arial"/>
        <family val="2"/>
      </rPr>
      <t>Y</t>
    </r>
    <r>
      <rPr>
        <sz val="10"/>
        <rFont val="Arial"/>
        <family val="2"/>
      </rPr>
      <t xml:space="preserve">  =  110/ 100 MOP,  Red/ Blue dots both on one pulley</t>
    </r>
  </si>
  <si>
    <r>
      <t xml:space="preserve">factory equipped with a </t>
    </r>
    <r>
      <rPr>
        <b/>
        <sz val="10"/>
        <color indexed="17"/>
        <rFont val="Arial"/>
        <family val="2"/>
      </rPr>
      <t>104 pulley</t>
    </r>
    <r>
      <rPr>
        <b/>
        <sz val="10"/>
        <color indexed="12"/>
        <rFont val="Arial"/>
        <family val="2"/>
      </rPr>
      <t xml:space="preserve"> on the</t>
    </r>
  </si>
  <si>
    <t>auxiliary shaft  regardless of cam MOP.</t>
  </si>
  <si>
    <r>
      <t>H</t>
    </r>
    <r>
      <rPr>
        <sz val="10"/>
        <rFont val="Arial"/>
        <family val="2"/>
      </rPr>
      <t>907E0309</t>
    </r>
    <r>
      <rPr>
        <b/>
        <sz val="10"/>
        <color indexed="12"/>
        <rFont val="Arial"/>
        <family val="2"/>
      </rPr>
      <t>F</t>
    </r>
    <r>
      <rPr>
        <sz val="10"/>
        <rFont val="Arial"/>
        <family val="2"/>
      </rPr>
      <t xml:space="preserve">  =  110 MOP,  Red dot pulley with </t>
    </r>
    <r>
      <rPr>
        <b/>
        <sz val="10"/>
        <color indexed="12"/>
        <rFont val="Arial"/>
        <family val="2"/>
      </rPr>
      <t>tapezoidal</t>
    </r>
    <r>
      <rPr>
        <sz val="10"/>
        <rFont val="Arial"/>
        <family val="2"/>
      </rPr>
      <t xml:space="preserve"> tooth.</t>
    </r>
  </si>
  <si>
    <r>
      <t>F</t>
    </r>
    <r>
      <rPr>
        <sz val="10"/>
        <rFont val="Arial"/>
        <family val="2"/>
      </rPr>
      <t>907E0309</t>
    </r>
    <r>
      <rPr>
        <sz val="10"/>
        <color indexed="8"/>
        <rFont val="Arial"/>
        <family val="2"/>
      </rPr>
      <t>F</t>
    </r>
    <r>
      <rPr>
        <sz val="10"/>
        <rFont val="Arial"/>
        <family val="2"/>
      </rPr>
      <t xml:space="preserve">  =  100 MOP,  Blue dot pulley with </t>
    </r>
    <r>
      <rPr>
        <b/>
        <sz val="10"/>
        <color indexed="12"/>
        <rFont val="Arial"/>
        <family val="2"/>
      </rPr>
      <t>tapezoidal</t>
    </r>
    <r>
      <rPr>
        <sz val="10"/>
        <rFont val="Arial"/>
        <family val="2"/>
      </rPr>
      <t xml:space="preserve"> tooth.</t>
    </r>
  </si>
  <si>
    <r>
      <t>A912E201</t>
    </r>
    <r>
      <rPr>
        <b/>
        <sz val="10"/>
        <color indexed="10"/>
        <rFont val="Arial"/>
        <family val="2"/>
      </rPr>
      <t>8</t>
    </r>
    <r>
      <rPr>
        <sz val="10"/>
        <rFont val="Arial"/>
        <family val="2"/>
      </rPr>
      <t xml:space="preserve">F  =  104 MOP Green dot pulley with </t>
    </r>
    <r>
      <rPr>
        <b/>
        <sz val="10"/>
        <color indexed="10"/>
        <rFont val="Arial"/>
        <family val="2"/>
      </rPr>
      <t>HTD</t>
    </r>
    <r>
      <rPr>
        <sz val="10"/>
        <rFont val="Arial"/>
        <family val="2"/>
      </rPr>
      <t xml:space="preserve"> Tooth Profile.</t>
    </r>
  </si>
  <si>
    <r>
      <t xml:space="preserve">A912E2018F  =  104 MOP pulley With </t>
    </r>
    <r>
      <rPr>
        <b/>
        <sz val="10"/>
        <color indexed="10"/>
        <rFont val="Arial"/>
        <family val="2"/>
      </rPr>
      <t>HTD</t>
    </r>
    <r>
      <rPr>
        <sz val="10"/>
        <rFont val="Arial"/>
        <family val="2"/>
      </rPr>
      <t xml:space="preserve"> Tooth Profile.</t>
    </r>
  </si>
  <si>
    <r>
      <t xml:space="preserve">C910E2186F  =  110 MOP Red  dot  pulley  with </t>
    </r>
    <r>
      <rPr>
        <b/>
        <sz val="10"/>
        <color indexed="10"/>
        <rFont val="Arial"/>
        <family val="2"/>
      </rPr>
      <t>HTD</t>
    </r>
    <r>
      <rPr>
        <sz val="10"/>
        <rFont val="Arial"/>
        <family val="2"/>
      </rPr>
      <t xml:space="preserve"> Tooth Profile.</t>
    </r>
  </si>
  <si>
    <r>
      <t xml:space="preserve">B910E2169F  =  100 MOP Blue dot  pulley  with </t>
    </r>
    <r>
      <rPr>
        <b/>
        <sz val="10"/>
        <color indexed="10"/>
        <rFont val="Arial"/>
        <family val="2"/>
      </rPr>
      <t>HTD</t>
    </r>
    <r>
      <rPr>
        <sz val="10"/>
        <rFont val="Arial"/>
        <family val="2"/>
      </rPr>
      <t xml:space="preserve"> tooth profile.</t>
    </r>
  </si>
  <si>
    <r>
      <t xml:space="preserve">A912E2018F  =  104 MOP Green dot pulley with </t>
    </r>
    <r>
      <rPr>
        <b/>
        <sz val="10"/>
        <color indexed="10"/>
        <rFont val="Arial"/>
        <family val="2"/>
      </rPr>
      <t>HTD</t>
    </r>
    <r>
      <rPr>
        <sz val="10"/>
        <rFont val="Arial"/>
        <family val="2"/>
      </rPr>
      <t xml:space="preserve"> Tooth Profile.</t>
    </r>
  </si>
  <si>
    <t>912 HC Exhaust</t>
  </si>
  <si>
    <t>Excel SE &amp;</t>
  </si>
  <si>
    <t>In "The Third</t>
  </si>
  <si>
    <t>Esprit S3.</t>
  </si>
  <si>
    <t>Generation</t>
  </si>
  <si>
    <t>910 both cams</t>
  </si>
  <si>
    <t>Lotus…"</t>
  </si>
  <si>
    <r>
      <t>A912E201</t>
    </r>
    <r>
      <rPr>
        <sz val="10"/>
        <color indexed="8"/>
        <rFont val="Arial"/>
        <family val="2"/>
      </rPr>
      <t>9</t>
    </r>
    <r>
      <rPr>
        <sz val="10"/>
        <rFont val="Arial"/>
        <family val="2"/>
      </rPr>
      <t xml:space="preserve">F  =  104 MOP Green dot pulley with </t>
    </r>
    <r>
      <rPr>
        <b/>
        <sz val="10"/>
        <color indexed="10"/>
        <rFont val="Arial"/>
        <family val="2"/>
      </rPr>
      <t>HTD</t>
    </r>
    <r>
      <rPr>
        <sz val="10"/>
        <rFont val="Arial"/>
        <family val="2"/>
      </rPr>
      <t xml:space="preserve"> Tooth Profile.</t>
    </r>
  </si>
  <si>
    <r>
      <t xml:space="preserve">D907E0095Z  =  Crankshaft Timing Belt Pulley,  </t>
    </r>
    <r>
      <rPr>
        <b/>
        <sz val="10"/>
        <color indexed="12"/>
        <rFont val="Arial"/>
        <family val="2"/>
      </rPr>
      <t>trapezoid</t>
    </r>
  </si>
  <si>
    <t>Esprit S1 - S2</t>
  </si>
  <si>
    <t>1988-92 Esprit</t>
  </si>
  <si>
    <t>1993 - on Esprit</t>
  </si>
  <si>
    <t>Excel, Excel SE / SA</t>
  </si>
  <si>
    <t>1979 Workshop Manual  A075T0327Z</t>
  </si>
  <si>
    <t>1982 Workshop Manual  B079T0327Z</t>
  </si>
  <si>
    <t>1986 Service Notes        C082T0327Z</t>
  </si>
  <si>
    <t>1980-87 Turbo Esprit USA</t>
  </si>
  <si>
    <t>1989 Service Parts Manual  D089T0325J</t>
  </si>
  <si>
    <t>1986 Service Parts List        D082T0325Z</t>
  </si>
  <si>
    <t>1980 Service Parts Manual  B079T0325Z</t>
  </si>
  <si>
    <t>1982 Service Parts Manual  A075T0325Z</t>
  </si>
  <si>
    <t>19?? Service Notes        (e-mail from Sanj)</t>
  </si>
  <si>
    <r>
      <t>Sources:</t>
    </r>
    <r>
      <rPr>
        <sz val="10"/>
        <rFont val="Arial"/>
        <family val="2"/>
      </rPr>
      <t xml:space="preserve">                  Elite - Eclat</t>
    </r>
  </si>
  <si>
    <r>
      <t>Turbo</t>
    </r>
    <r>
      <rPr>
        <b/>
        <sz val="10"/>
        <rFont val="Arial"/>
        <family val="2"/>
      </rPr>
      <t>?</t>
    </r>
    <r>
      <rPr>
        <sz val="10"/>
        <rFont val="Arial"/>
        <family val="0"/>
      </rPr>
      <t>, book</t>
    </r>
  </si>
  <si>
    <t>B912E6697F</t>
  </si>
  <si>
    <r>
      <t>Excel/ Esprit Turbo, replaced by</t>
    </r>
    <r>
      <rPr>
        <b/>
        <sz val="10"/>
        <rFont val="Arial"/>
        <family val="2"/>
      </rPr>
      <t xml:space="preserve"> </t>
    </r>
    <r>
      <rPr>
        <b/>
        <sz val="10"/>
        <color indexed="10"/>
        <rFont val="Arial"/>
        <family val="2"/>
      </rPr>
      <t>B912E6697F</t>
    </r>
  </si>
  <si>
    <t>100 =</t>
  </si>
  <si>
    <r>
      <t>F907E0309F</t>
    </r>
  </si>
  <si>
    <r>
      <t xml:space="preserve">104 MOP,    </t>
    </r>
    <r>
      <rPr>
        <b/>
        <sz val="10"/>
        <color indexed="17"/>
        <rFont val="Arial"/>
        <family val="2"/>
      </rPr>
      <t>Green</t>
    </r>
    <r>
      <rPr>
        <sz val="10"/>
        <rFont val="Arial"/>
        <family val="0"/>
      </rPr>
      <t xml:space="preserve"> Dot</t>
    </r>
  </si>
  <si>
    <r>
      <t xml:space="preserve">110 </t>
    </r>
    <r>
      <rPr>
        <b/>
        <sz val="10"/>
        <color indexed="10"/>
        <rFont val="Arial"/>
        <family val="2"/>
      </rPr>
      <t>Red</t>
    </r>
    <r>
      <rPr>
        <sz val="10"/>
        <rFont val="Arial"/>
        <family val="0"/>
      </rPr>
      <t xml:space="preserve"> Dot / 100 </t>
    </r>
    <r>
      <rPr>
        <b/>
        <sz val="10"/>
        <color indexed="12"/>
        <rFont val="Arial"/>
        <family val="2"/>
      </rPr>
      <t>Blue</t>
    </r>
    <r>
      <rPr>
        <sz val="10"/>
        <rFont val="Arial"/>
        <family val="0"/>
      </rPr>
      <t xml:space="preserve"> Dot</t>
    </r>
  </si>
  <si>
    <r>
      <t xml:space="preserve">102.5 MOP, </t>
    </r>
    <r>
      <rPr>
        <b/>
        <sz val="10"/>
        <color indexed="13"/>
        <rFont val="Arial"/>
        <family val="2"/>
      </rPr>
      <t>Yellow</t>
    </r>
    <r>
      <rPr>
        <sz val="10"/>
        <rFont val="Arial"/>
        <family val="0"/>
      </rPr>
      <t xml:space="preserve"> Dot</t>
    </r>
  </si>
  <si>
    <r>
      <t xml:space="preserve">110 MOP,    </t>
    </r>
    <r>
      <rPr>
        <b/>
        <sz val="10"/>
        <color indexed="10"/>
        <rFont val="Arial"/>
        <family val="2"/>
      </rPr>
      <t>Red</t>
    </r>
    <r>
      <rPr>
        <sz val="10"/>
        <rFont val="Arial"/>
        <family val="0"/>
      </rPr>
      <t xml:space="preserve"> Dot</t>
    </r>
  </si>
  <si>
    <r>
      <t xml:space="preserve">100 MOP,    </t>
    </r>
    <r>
      <rPr>
        <b/>
        <sz val="10"/>
        <color indexed="12"/>
        <rFont val="Arial"/>
        <family val="2"/>
      </rPr>
      <t>Blue</t>
    </r>
    <r>
      <rPr>
        <sz val="10"/>
        <rFont val="Arial"/>
        <family val="0"/>
      </rPr>
      <t xml:space="preserve"> Dot</t>
    </r>
  </si>
  <si>
    <r>
      <t xml:space="preserve">100 MOP,   </t>
    </r>
    <r>
      <rPr>
        <b/>
        <sz val="10"/>
        <color indexed="12"/>
        <rFont val="Arial"/>
        <family val="2"/>
      </rPr>
      <t>Blue</t>
    </r>
    <r>
      <rPr>
        <sz val="10"/>
        <rFont val="Arial"/>
        <family val="0"/>
      </rPr>
      <t xml:space="preserve"> dot</t>
    </r>
  </si>
  <si>
    <r>
      <t xml:space="preserve">110 MOP,   </t>
    </r>
    <r>
      <rPr>
        <b/>
        <sz val="10"/>
        <color indexed="10"/>
        <rFont val="Arial"/>
        <family val="2"/>
      </rPr>
      <t>Red</t>
    </r>
    <r>
      <rPr>
        <sz val="10"/>
        <rFont val="Arial"/>
        <family val="0"/>
      </rPr>
      <t xml:space="preserve"> Dot</t>
    </r>
  </si>
  <si>
    <r>
      <t>Turbo</t>
    </r>
    <r>
      <rPr>
        <sz val="10"/>
        <rFont val="Arial"/>
        <family val="0"/>
      </rPr>
      <t xml:space="preserve"> Manual,  Elite/ Eclat/ Esprit/ Excel/ Turbo</t>
    </r>
  </si>
  <si>
    <r>
      <t>907</t>
    </r>
    <r>
      <rPr>
        <sz val="10"/>
        <rFont val="Arial"/>
        <family val="0"/>
      </rPr>
      <t xml:space="preserve"> Manuals,   Elite/ Eclat/ Esprit, </t>
    </r>
    <r>
      <rPr>
        <b/>
        <sz val="10"/>
        <color indexed="12"/>
        <rFont val="Arial"/>
        <family val="2"/>
      </rPr>
      <t>interchangeable</t>
    </r>
  </si>
  <si>
    <r>
      <t xml:space="preserve">Latest &amp; greatest -- </t>
    </r>
    <r>
      <rPr>
        <b/>
        <sz val="10"/>
        <color indexed="10"/>
        <rFont val="Arial"/>
        <family val="2"/>
      </rPr>
      <t>B912  replaced  A912E6697F</t>
    </r>
  </si>
  <si>
    <t>Trpzoid</t>
  </si>
  <si>
    <r>
      <t xml:space="preserve">133 teeth,  from </t>
    </r>
    <r>
      <rPr>
        <b/>
        <sz val="10"/>
        <color indexed="12"/>
        <rFont val="Arial"/>
        <family val="2"/>
      </rPr>
      <t>Turbo</t>
    </r>
    <r>
      <rPr>
        <sz val="10"/>
        <rFont val="Arial"/>
        <family val="0"/>
      </rPr>
      <t xml:space="preserve"> Manual,  Elite/ Eclat/ Esprit/ Excel/ Turbo</t>
    </r>
  </si>
  <si>
    <r>
      <t xml:space="preserve">133 teeth,  from </t>
    </r>
    <r>
      <rPr>
        <b/>
        <sz val="10"/>
        <color indexed="12"/>
        <rFont val="Arial"/>
        <family val="2"/>
      </rPr>
      <t>907</t>
    </r>
    <r>
      <rPr>
        <sz val="10"/>
        <rFont val="Arial"/>
        <family val="0"/>
      </rPr>
      <t xml:space="preserve"> Manuals, Elite/ Eclat/ Esprit, </t>
    </r>
    <r>
      <rPr>
        <b/>
        <sz val="10"/>
        <color indexed="12"/>
        <rFont val="Arial"/>
        <family val="2"/>
      </rPr>
      <t>interchangeable</t>
    </r>
  </si>
  <si>
    <t xml:space="preserve"> Nissan Maxima</t>
  </si>
  <si>
    <r>
      <t>133 teeth,  Excel/ Esprit Turbo, replaced by</t>
    </r>
    <r>
      <rPr>
        <b/>
        <sz val="10"/>
        <rFont val="Arial"/>
        <family val="2"/>
      </rPr>
      <t xml:space="preserve"> </t>
    </r>
    <r>
      <rPr>
        <b/>
        <sz val="10"/>
        <color indexed="10"/>
        <rFont val="Arial"/>
        <family val="2"/>
      </rPr>
      <t>B912E6697F</t>
    </r>
  </si>
  <si>
    <t>137 teeth,  Elite/ Eclat  with air pump driven by timing belt.</t>
  </si>
  <si>
    <r>
      <t xml:space="preserve">133 teeth,  Latest &amp; greatest -- </t>
    </r>
    <r>
      <rPr>
        <b/>
        <sz val="10"/>
        <color indexed="10"/>
        <rFont val="Arial"/>
        <family val="2"/>
      </rPr>
      <t>B912  replaced  A912E6697F</t>
    </r>
  </si>
  <si>
    <t>Intake Only</t>
  </si>
  <si>
    <r>
      <t xml:space="preserve">A912E2018F  =  Crankshaft Timing Belt Pulley,  </t>
    </r>
    <r>
      <rPr>
        <b/>
        <sz val="10"/>
        <color indexed="10"/>
        <rFont val="Arial"/>
        <family val="2"/>
      </rPr>
      <t>HTD</t>
    </r>
  </si>
  <si>
    <r>
      <t xml:space="preserve">From </t>
    </r>
    <r>
      <rPr>
        <sz val="10"/>
        <rFont val="Arial"/>
        <family val="2"/>
      </rPr>
      <t xml:space="preserve">1980-87 </t>
    </r>
    <r>
      <rPr>
        <sz val="10"/>
        <color indexed="12"/>
        <rFont val="Arial"/>
        <family val="2"/>
      </rPr>
      <t>Turbo Esprit manual</t>
    </r>
    <r>
      <rPr>
        <sz val="9"/>
        <rFont val="Arial"/>
        <family val="2"/>
      </rPr>
      <t>, Sec TDA</t>
    </r>
  </si>
  <si>
    <t>912  Spec 9  1980-86  Euro</t>
  </si>
  <si>
    <t>These two entries are redundant with the</t>
  </si>
  <si>
    <r>
      <t xml:space="preserve">Following five taken from the </t>
    </r>
    <r>
      <rPr>
        <sz val="10"/>
        <color indexed="12"/>
        <rFont val="Arial"/>
        <family val="2"/>
      </rPr>
      <t>Excel Manual</t>
    </r>
  </si>
  <si>
    <t xml:space="preserve">      1985-87 - USA  Federal,  Bosch,     Guigaro</t>
  </si>
  <si>
    <t xml:space="preserve">      1988-89 - USA  Federal,  Bosch,     Stevens</t>
  </si>
  <si>
    <t xml:space="preserve">      1989-92 - USA  Federal,  GM ECU,   Stevens</t>
  </si>
  <si>
    <t xml:space="preserve">      1993-on - USA  Federal,  GM ECU,   S4, S4s</t>
  </si>
  <si>
    <t xml:space="preserve">      1988-on - DOM &amp; ROW,   GM ECU,   Stevens</t>
  </si>
  <si>
    <t>907 - BD4</t>
  </si>
  <si>
    <t>3000-7500</t>
  </si>
  <si>
    <t>907 - L1</t>
  </si>
  <si>
    <t>Supersports</t>
  </si>
  <si>
    <t>907 - L14</t>
  </si>
  <si>
    <t>2600-6500</t>
  </si>
  <si>
    <t>Sports</t>
  </si>
  <si>
    <t>Kent Cams:</t>
  </si>
  <si>
    <t>JensenHealey</t>
  </si>
  <si>
    <t>DaveSmith DS2</t>
  </si>
  <si>
    <t>&lt;&lt;--  Enter Duration</t>
  </si>
  <si>
    <t>&lt;&lt;--  Enter MOP</t>
  </si>
  <si>
    <t>Duration,  Intake</t>
  </si>
  <si>
    <t>Duration,  Exhaust</t>
  </si>
  <si>
    <t>MOP,  Intake</t>
  </si>
  <si>
    <t>MOP,  Exhaust</t>
  </si>
  <si>
    <t>Intake Opens,     BTDC</t>
  </si>
  <si>
    <t>Intake Closes,    ABDC</t>
  </si>
  <si>
    <t>Exhaust Opens, BBDC</t>
  </si>
  <si>
    <t>Exhaust Closes, ATDC</t>
  </si>
  <si>
    <t>&lt;&lt;--  Enter  Intake Opens,     BTDC</t>
  </si>
  <si>
    <t>&lt;&lt;--  Enter  Intake Closes,    ABDC</t>
  </si>
  <si>
    <t>&lt;&lt;--  Enter  Exhaust Opens, BBDC</t>
  </si>
  <si>
    <t>&lt;&lt;--  Enter  Exhaust Closes, ATDC</t>
  </si>
  <si>
    <t>912  Spec 10  HC  Euro</t>
  </si>
  <si>
    <t>110 MOP,  Red Dot</t>
  </si>
  <si>
    <t>1   groove</t>
  </si>
  <si>
    <t>2   grooves</t>
  </si>
  <si>
    <t>?9??E0104?</t>
  </si>
  <si>
    <t>104 MOP,  Green Dot</t>
  </si>
  <si>
    <t>107 =</t>
  </si>
  <si>
    <t>.419"</t>
  </si>
  <si>
    <t>CAM    DATA    CALCULATOR    (Symmetric Cams at Nominal MOP)</t>
  </si>
  <si>
    <t>Intake Opens,    BTDC</t>
  </si>
  <si>
    <t>Intake Closes,   ABDC</t>
  </si>
  <si>
    <r>
      <t>DeltaCams</t>
    </r>
    <r>
      <rPr>
        <b/>
        <sz val="9"/>
        <rFont val="Arial"/>
        <family val="2"/>
      </rPr>
      <t>104</t>
    </r>
  </si>
  <si>
    <r>
      <t>330</t>
    </r>
    <r>
      <rPr>
        <b/>
        <sz val="9"/>
        <rFont val="Arial"/>
        <family val="2"/>
      </rPr>
      <t>°</t>
    </r>
    <r>
      <rPr>
        <sz val="8"/>
        <rFont val="Arial"/>
        <family val="2"/>
      </rPr>
      <t xml:space="preserve"> seat to seat</t>
    </r>
  </si>
  <si>
    <r>
      <t>243</t>
    </r>
    <r>
      <rPr>
        <b/>
        <sz val="9"/>
        <rFont val="Arial"/>
        <family val="2"/>
      </rPr>
      <t>°</t>
    </r>
    <r>
      <rPr>
        <sz val="9"/>
        <rFont val="Arial"/>
        <family val="2"/>
      </rPr>
      <t xml:space="preserve"> @ .050 lift</t>
    </r>
  </si>
  <si>
    <r>
      <t xml:space="preserve">&lt;&lt;--  </t>
    </r>
    <r>
      <rPr>
        <b/>
        <sz val="10"/>
        <color indexed="12"/>
        <rFont val="Arial"/>
        <family val="2"/>
      </rPr>
      <t>Enter</t>
    </r>
    <r>
      <rPr>
        <b/>
        <sz val="10"/>
        <rFont val="Arial"/>
        <family val="2"/>
      </rPr>
      <t xml:space="preserve"> Duration</t>
    </r>
  </si>
  <si>
    <r>
      <t xml:space="preserve">&lt;&lt;--  </t>
    </r>
    <r>
      <rPr>
        <b/>
        <sz val="10"/>
        <color indexed="12"/>
        <rFont val="Arial"/>
        <family val="2"/>
      </rPr>
      <t>Enter</t>
    </r>
    <r>
      <rPr>
        <b/>
        <sz val="10"/>
        <rFont val="Arial"/>
        <family val="2"/>
      </rPr>
      <t xml:space="preserve">  Intake Opens,     BTDC</t>
    </r>
  </si>
  <si>
    <r>
      <t xml:space="preserve">&lt;&lt;--  </t>
    </r>
    <r>
      <rPr>
        <b/>
        <sz val="10"/>
        <color indexed="12"/>
        <rFont val="Arial"/>
        <family val="2"/>
      </rPr>
      <t>Enter</t>
    </r>
    <r>
      <rPr>
        <b/>
        <sz val="10"/>
        <rFont val="Arial"/>
        <family val="2"/>
      </rPr>
      <t xml:space="preserve"> MOP</t>
    </r>
  </si>
  <si>
    <r>
      <t xml:space="preserve">&lt;&lt;--  </t>
    </r>
    <r>
      <rPr>
        <b/>
        <sz val="10"/>
        <color indexed="12"/>
        <rFont val="Arial"/>
        <family val="2"/>
      </rPr>
      <t>Enter</t>
    </r>
    <r>
      <rPr>
        <b/>
        <sz val="10"/>
        <rFont val="Arial"/>
        <family val="2"/>
      </rPr>
      <t xml:space="preserve">  Intake Closes,    ABDC</t>
    </r>
  </si>
  <si>
    <r>
      <t xml:space="preserve">&lt;&lt;--  </t>
    </r>
    <r>
      <rPr>
        <b/>
        <sz val="10"/>
        <color indexed="12"/>
        <rFont val="Arial"/>
        <family val="2"/>
      </rPr>
      <t>Enter</t>
    </r>
    <r>
      <rPr>
        <b/>
        <sz val="10"/>
        <rFont val="Arial"/>
        <family val="2"/>
      </rPr>
      <t xml:space="preserve">  Exhaust Opens,  BBDC</t>
    </r>
  </si>
  <si>
    <r>
      <t xml:space="preserve">&lt;&lt;--  </t>
    </r>
    <r>
      <rPr>
        <b/>
        <sz val="10"/>
        <color indexed="12"/>
        <rFont val="Arial"/>
        <family val="2"/>
      </rPr>
      <t>Enter</t>
    </r>
    <r>
      <rPr>
        <b/>
        <sz val="10"/>
        <rFont val="Arial"/>
        <family val="2"/>
      </rPr>
      <t xml:space="preserve">  Exhaust Closes, ATDC</t>
    </r>
  </si>
  <si>
    <t>C-cam &gt;&gt;&gt;</t>
  </si>
  <si>
    <t>From Pulley Provided</t>
  </si>
  <si>
    <r>
      <t>Delta 104</t>
    </r>
    <r>
      <rPr>
        <b/>
        <vertAlign val="superscript"/>
        <sz val="9"/>
        <rFont val="Arial"/>
        <family val="2"/>
      </rPr>
      <t>N</t>
    </r>
    <r>
      <rPr>
        <b/>
        <sz val="10"/>
        <rFont val="Arial"/>
        <family val="2"/>
      </rPr>
      <t xml:space="preserve"> &gt;&gt;&gt;&gt;</t>
    </r>
  </si>
  <si>
    <t>The Lotus 104 cam profile  = Cosworth BDA cam profile</t>
  </si>
  <si>
    <r>
      <t xml:space="preserve">      Lotus </t>
    </r>
    <r>
      <rPr>
        <b/>
        <sz val="10"/>
        <color indexed="12"/>
        <rFont val="Arial"/>
        <family val="2"/>
      </rPr>
      <t>104</t>
    </r>
    <r>
      <rPr>
        <sz val="10"/>
        <color indexed="12"/>
        <rFont val="Arial"/>
        <family val="2"/>
      </rPr>
      <t xml:space="preserve"> cam profile  = Cosworth BDA cam profile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</si>
</sst>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24">
    <font>
      <sz val="10"/>
      <name val="Arial"/>
      <family val="0"/>
    </font>
    <font>
      <b/>
      <sz val="10"/>
      <name val="Arial"/>
      <family val="0"/>
    </font>
    <font>
      <i/>
      <sz val="10"/>
      <name val="Arial"/>
      <family val="0"/>
    </font>
    <font>
      <b/>
      <i/>
      <sz val="10"/>
      <name val="Arial"/>
      <family val="0"/>
    </font>
    <font>
      <vertAlign val="superscript"/>
      <sz val="10"/>
      <name val="Arial"/>
      <family val="2"/>
    </font>
    <font>
      <b/>
      <sz val="20"/>
      <name val="Arial"/>
      <family val="2"/>
    </font>
    <font>
      <sz val="9"/>
      <name val="Arial"/>
      <family val="2"/>
    </font>
    <font>
      <b/>
      <sz val="9"/>
      <name val="Arial"/>
      <family val="0"/>
    </font>
    <font>
      <sz val="20"/>
      <name val="Arial"/>
      <family val="2"/>
    </font>
    <font>
      <sz val="12"/>
      <name val="Arial"/>
      <family val="2"/>
    </font>
    <font>
      <sz val="10"/>
      <color indexed="10"/>
      <name val="Arial"/>
      <family val="2"/>
    </font>
    <font>
      <b/>
      <sz val="10"/>
      <color indexed="10"/>
      <name val="Arial"/>
      <family val="2"/>
    </font>
    <font>
      <b/>
      <sz val="10"/>
      <color indexed="8"/>
      <name val="Arial"/>
      <family val="2"/>
    </font>
    <font>
      <b/>
      <sz val="10"/>
      <color indexed="17"/>
      <name val="Arial"/>
      <family val="2"/>
    </font>
    <font>
      <b/>
      <sz val="10"/>
      <color indexed="50"/>
      <name val="Arial"/>
      <family val="2"/>
    </font>
    <font>
      <sz val="10"/>
      <color indexed="8"/>
      <name val="Arial"/>
      <family val="2"/>
    </font>
    <font>
      <b/>
      <sz val="10"/>
      <color indexed="12"/>
      <name val="Arial"/>
      <family val="2"/>
    </font>
    <font>
      <sz val="10"/>
      <color indexed="17"/>
      <name val="Arial"/>
      <family val="2"/>
    </font>
    <font>
      <b/>
      <sz val="10"/>
      <color indexed="13"/>
      <name val="Arial"/>
      <family val="2"/>
    </font>
    <font>
      <sz val="10"/>
      <color indexed="12"/>
      <name val="Arial"/>
      <family val="2"/>
    </font>
    <font>
      <b/>
      <sz val="8"/>
      <name val="Arial"/>
      <family val="2"/>
    </font>
    <font>
      <sz val="8"/>
      <name val="Arial"/>
      <family val="2"/>
    </font>
    <font>
      <b/>
      <vertAlign val="superscript"/>
      <sz val="9"/>
      <name val="Arial"/>
      <family val="2"/>
    </font>
    <font>
      <sz val="12"/>
      <color indexed="12"/>
      <name val="Arial"/>
      <family val="2"/>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26"/>
        <bgColor indexed="64"/>
      </patternFill>
    </fill>
  </fills>
  <borders count="5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style="mediu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thin"/>
      <top style="medium"/>
      <bottom style="thin"/>
    </border>
    <border>
      <left>
        <color indexed="63"/>
      </left>
      <right>
        <color indexed="63"/>
      </right>
      <top style="medium"/>
      <bottom style="medium"/>
    </border>
    <border>
      <left>
        <color indexed="63"/>
      </left>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6" xfId="0" applyBorder="1" applyAlignment="1">
      <alignment horizontal="center"/>
    </xf>
    <xf numFmtId="0" fontId="0" fillId="0" borderId="7" xfId="0" applyBorder="1" applyAlignment="1">
      <alignment horizontal="center"/>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0" fontId="0" fillId="2" borderId="11" xfId="0" applyFill="1" applyBorder="1" applyAlignment="1">
      <alignment/>
    </xf>
    <xf numFmtId="0" fontId="0" fillId="2" borderId="11" xfId="0" applyFill="1" applyBorder="1" applyAlignment="1">
      <alignment horizontal="centerContinuous"/>
    </xf>
    <xf numFmtId="0" fontId="0" fillId="0" borderId="12" xfId="0" applyBorder="1" applyAlignment="1">
      <alignment/>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horizontal="center"/>
    </xf>
    <xf numFmtId="0" fontId="0" fillId="2" borderId="20" xfId="0" applyFill="1" applyBorder="1" applyAlignment="1">
      <alignment horizontal="center"/>
    </xf>
    <xf numFmtId="0" fontId="0" fillId="0" borderId="21" xfId="0" applyBorder="1" applyAlignment="1">
      <alignment horizontal="centerContinuous"/>
    </xf>
    <xf numFmtId="0" fontId="0" fillId="0" borderId="22" xfId="0" applyBorder="1" applyAlignment="1">
      <alignment horizontal="centerContinuous"/>
    </xf>
    <xf numFmtId="0" fontId="5" fillId="0" borderId="0" xfId="0" applyFont="1" applyAlignment="1">
      <alignment/>
    </xf>
    <xf numFmtId="0" fontId="5" fillId="0" borderId="0" xfId="0" applyFont="1" applyAlignment="1">
      <alignment horizontal="centerContinuous"/>
    </xf>
    <xf numFmtId="0" fontId="0" fillId="2" borderId="9" xfId="0" applyFill="1" applyBorder="1" applyAlignment="1">
      <alignment horizontal="center"/>
    </xf>
    <xf numFmtId="0" fontId="0" fillId="0" borderId="2" xfId="0" applyBorder="1" applyAlignment="1">
      <alignment horizontal="left"/>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0" fontId="6" fillId="0" borderId="23" xfId="0" applyFont="1" applyBorder="1" applyAlignment="1">
      <alignment horizontal="centerContinuous"/>
    </xf>
    <xf numFmtId="0" fontId="6" fillId="0" borderId="24" xfId="0" applyFont="1" applyBorder="1" applyAlignment="1">
      <alignment horizontal="centerContinuous"/>
    </xf>
    <xf numFmtId="0" fontId="6" fillId="0" borderId="23" xfId="0" applyFont="1" applyBorder="1" applyAlignment="1" quotePrefix="1">
      <alignment horizontal="centerContinuous"/>
    </xf>
    <xf numFmtId="0" fontId="6" fillId="2" borderId="10" xfId="0" applyFont="1" applyFill="1" applyBorder="1" applyAlignment="1">
      <alignment/>
    </xf>
    <xf numFmtId="0" fontId="0" fillId="0" borderId="25" xfId="0" applyBorder="1" applyAlignment="1">
      <alignment/>
    </xf>
    <xf numFmtId="0" fontId="6" fillId="0" borderId="26" xfId="0" applyFont="1" applyBorder="1" applyAlignment="1">
      <alignment horizontal="centerContinuous"/>
    </xf>
    <xf numFmtId="0" fontId="6" fillId="0" borderId="27" xfId="0" applyFont="1" applyBorder="1" applyAlignment="1">
      <alignment horizontal="centerContinuous"/>
    </xf>
    <xf numFmtId="0" fontId="6" fillId="2" borderId="9" xfId="0" applyFont="1" applyFill="1" applyBorder="1" applyAlignment="1">
      <alignment/>
    </xf>
    <xf numFmtId="0" fontId="7" fillId="0" borderId="13" xfId="0" applyFont="1" applyBorder="1" applyAlignment="1">
      <alignment horizontal="centerContinuous"/>
    </xf>
    <xf numFmtId="0" fontId="1" fillId="0" borderId="13" xfId="0" applyFont="1" applyBorder="1" applyAlignment="1">
      <alignment horizontal="centerContinuous"/>
    </xf>
    <xf numFmtId="0" fontId="6" fillId="0" borderId="21" xfId="0" applyFont="1" applyBorder="1" applyAlignment="1">
      <alignment horizontal="centerContinuous"/>
    </xf>
    <xf numFmtId="0" fontId="6" fillId="0" borderId="22" xfId="0" applyFont="1" applyBorder="1" applyAlignment="1">
      <alignment horizontal="centerContinuous"/>
    </xf>
    <xf numFmtId="0" fontId="0" fillId="2" borderId="13" xfId="0" applyFill="1" applyBorder="1" applyAlignment="1">
      <alignment horizontal="centerContinuous"/>
    </xf>
    <xf numFmtId="0" fontId="0" fillId="2" borderId="14" xfId="0" applyFill="1" applyBorder="1" applyAlignment="1">
      <alignment horizontal="centerContinuous"/>
    </xf>
    <xf numFmtId="0" fontId="6" fillId="0" borderId="28" xfId="0" applyFont="1" applyBorder="1" applyAlignment="1" quotePrefix="1">
      <alignment horizontal="centerContinuous"/>
    </xf>
    <xf numFmtId="0" fontId="6" fillId="0" borderId="29" xfId="0" applyFont="1" applyBorder="1" applyAlignment="1">
      <alignment horizontal="centerContinuous"/>
    </xf>
    <xf numFmtId="0" fontId="1" fillId="0" borderId="12" xfId="0" applyFont="1" applyBorder="1" applyAlignment="1">
      <alignment/>
    </xf>
    <xf numFmtId="0" fontId="0" fillId="0" borderId="13" xfId="0" applyFont="1" applyBorder="1" applyAlignment="1">
      <alignment horizontal="centerContinuous"/>
    </xf>
    <xf numFmtId="0" fontId="1" fillId="0" borderId="13" xfId="0" applyFont="1" applyBorder="1" applyAlignment="1">
      <alignment horizontal="centerContinuous"/>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8" fillId="0" borderId="0" xfId="0" applyFont="1" applyFill="1" applyAlignment="1">
      <alignment/>
    </xf>
    <xf numFmtId="0" fontId="0" fillId="0" borderId="0" xfId="0" applyAlignment="1">
      <alignment horizontal="right"/>
    </xf>
    <xf numFmtId="0" fontId="0" fillId="0" borderId="0" xfId="0" applyAlignment="1">
      <alignment horizontal="left"/>
    </xf>
    <xf numFmtId="0" fontId="10" fillId="0" borderId="25" xfId="0" applyFont="1" applyBorder="1" applyAlignment="1">
      <alignment/>
    </xf>
    <xf numFmtId="0" fontId="10" fillId="0" borderId="3" xfId="0" applyFont="1" applyBorder="1" applyAlignment="1">
      <alignment/>
    </xf>
    <xf numFmtId="0" fontId="1" fillId="0" borderId="0" xfId="0" applyFont="1" applyAlignment="1">
      <alignment horizontal="left"/>
    </xf>
    <xf numFmtId="0" fontId="1" fillId="0" borderId="0" xfId="0" applyFont="1" applyAlignment="1">
      <alignment/>
    </xf>
    <xf numFmtId="0" fontId="0" fillId="0" borderId="0" xfId="0" applyFont="1" applyAlignment="1">
      <alignment/>
    </xf>
    <xf numFmtId="0" fontId="1" fillId="0" borderId="14" xfId="0" applyFont="1" applyBorder="1" applyAlignment="1">
      <alignment horizontal="centerContinuous"/>
    </xf>
    <xf numFmtId="0" fontId="1" fillId="0" borderId="14" xfId="0" applyFont="1" applyBorder="1" applyAlignment="1">
      <alignment horizontal="right"/>
    </xf>
    <xf numFmtId="0" fontId="0" fillId="0" borderId="0" xfId="0" applyFont="1" applyAlignment="1">
      <alignment horizontal="center"/>
    </xf>
    <xf numFmtId="165" fontId="0" fillId="0" borderId="0" xfId="0" applyNumberFormat="1" applyFont="1" applyAlignment="1">
      <alignment horizontal="center"/>
    </xf>
    <xf numFmtId="0" fontId="0" fillId="0" borderId="33" xfId="0" applyFont="1" applyBorder="1" applyAlignment="1">
      <alignment horizontal="left"/>
    </xf>
    <xf numFmtId="0" fontId="0" fillId="0" borderId="34" xfId="0" applyFont="1" applyBorder="1" applyAlignment="1">
      <alignment horizontal="left"/>
    </xf>
    <xf numFmtId="0" fontId="0" fillId="0" borderId="34" xfId="0" applyFont="1" applyBorder="1" applyAlignment="1">
      <alignment horizontal="center"/>
    </xf>
    <xf numFmtId="0" fontId="0" fillId="0" borderId="35" xfId="0" applyFont="1" applyBorder="1" applyAlignment="1">
      <alignment horizontal="center"/>
    </xf>
    <xf numFmtId="0" fontId="0" fillId="0" borderId="33" xfId="0" applyFont="1" applyBorder="1" applyAlignment="1">
      <alignment horizontal="center"/>
    </xf>
    <xf numFmtId="165" fontId="0" fillId="0" borderId="35" xfId="0" applyNumberFormat="1" applyFont="1" applyBorder="1" applyAlignment="1">
      <alignment horizontal="center"/>
    </xf>
    <xf numFmtId="0" fontId="0" fillId="0" borderId="10" xfId="0" applyFont="1" applyBorder="1" applyAlignment="1">
      <alignment horizontal="left"/>
    </xf>
    <xf numFmtId="0" fontId="0" fillId="0" borderId="28" xfId="0" applyFont="1" applyBorder="1" applyAlignment="1">
      <alignment horizontal="left"/>
    </xf>
    <xf numFmtId="0" fontId="0" fillId="0" borderId="36" xfId="0" applyFont="1" applyBorder="1" applyAlignment="1">
      <alignment horizontal="center"/>
    </xf>
    <xf numFmtId="0" fontId="0" fillId="0" borderId="29" xfId="0" applyFont="1" applyBorder="1" applyAlignment="1">
      <alignment horizontal="center"/>
    </xf>
    <xf numFmtId="0" fontId="0" fillId="0" borderId="28" xfId="0" applyFont="1" applyBorder="1" applyAlignment="1">
      <alignment horizontal="center"/>
    </xf>
    <xf numFmtId="165" fontId="0" fillId="0" borderId="29" xfId="0" applyNumberFormat="1"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37" xfId="0" applyFont="1" applyBorder="1" applyAlignment="1">
      <alignment horizontal="center"/>
    </xf>
    <xf numFmtId="0" fontId="0" fillId="0" borderId="14" xfId="0" applyFont="1" applyBorder="1" applyAlignment="1">
      <alignment/>
    </xf>
    <xf numFmtId="0" fontId="0" fillId="0" borderId="38" xfId="0" applyFont="1" applyBorder="1" applyAlignment="1">
      <alignment horizontal="center"/>
    </xf>
    <xf numFmtId="165" fontId="0" fillId="0" borderId="14" xfId="0" applyNumberFormat="1" applyFont="1" applyBorder="1" applyAlignment="1">
      <alignment horizontal="center"/>
    </xf>
    <xf numFmtId="0" fontId="0" fillId="0" borderId="0" xfId="0" applyFont="1" applyAlignment="1">
      <alignment horizontal="right"/>
    </xf>
    <xf numFmtId="0" fontId="1" fillId="0" borderId="0" xfId="0" applyFont="1" applyAlignment="1">
      <alignment horizontal="right"/>
    </xf>
    <xf numFmtId="0" fontId="0" fillId="0" borderId="8" xfId="0" applyFont="1" applyBorder="1" applyAlignment="1">
      <alignment/>
    </xf>
    <xf numFmtId="0" fontId="0" fillId="0" borderId="10" xfId="0" applyFont="1" applyBorder="1" applyAlignment="1">
      <alignment horizontal="right"/>
    </xf>
    <xf numFmtId="0" fontId="0" fillId="0" borderId="33" xfId="0" applyFont="1" applyBorder="1" applyAlignment="1">
      <alignment/>
    </xf>
    <xf numFmtId="0" fontId="0" fillId="0" borderId="39" xfId="0" applyFont="1" applyBorder="1" applyAlignment="1">
      <alignment horizontal="center"/>
    </xf>
    <xf numFmtId="0" fontId="0" fillId="0" borderId="35" xfId="0" applyFont="1" applyBorder="1" applyAlignment="1">
      <alignment/>
    </xf>
    <xf numFmtId="0" fontId="0" fillId="0" borderId="40" xfId="0" applyFont="1" applyBorder="1" applyAlignment="1">
      <alignment horizontal="center"/>
    </xf>
    <xf numFmtId="0" fontId="0" fillId="3" borderId="33" xfId="0" applyFont="1" applyFill="1" applyBorder="1" applyAlignment="1">
      <alignment horizontal="center"/>
    </xf>
    <xf numFmtId="0" fontId="0" fillId="0" borderId="10"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41" xfId="0" applyFont="1" applyBorder="1" applyAlignment="1">
      <alignment horizontal="center"/>
    </xf>
    <xf numFmtId="0" fontId="0" fillId="0" borderId="42" xfId="0" applyFont="1" applyBorder="1" applyAlignment="1">
      <alignment horizontal="center"/>
    </xf>
    <xf numFmtId="0" fontId="1" fillId="4" borderId="43" xfId="0" applyFont="1" applyFill="1" applyBorder="1" applyAlignment="1">
      <alignment horizontal="center"/>
    </xf>
    <xf numFmtId="0" fontId="11" fillId="4" borderId="44" xfId="0" applyFont="1" applyFill="1" applyBorder="1" applyAlignment="1">
      <alignment horizontal="center"/>
    </xf>
    <xf numFmtId="0" fontId="12" fillId="4" borderId="44" xfId="0" applyFont="1" applyFill="1" applyBorder="1" applyAlignment="1">
      <alignment horizontal="center"/>
    </xf>
    <xf numFmtId="0" fontId="12" fillId="4" borderId="24" xfId="0" applyFont="1" applyFill="1" applyBorder="1" applyAlignment="1">
      <alignment horizontal="center"/>
    </xf>
    <xf numFmtId="0" fontId="14" fillId="4" borderId="44" xfId="0" applyFont="1" applyFill="1" applyBorder="1" applyAlignment="1">
      <alignment horizontal="center"/>
    </xf>
    <xf numFmtId="0" fontId="15" fillId="0" borderId="35"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0" fillId="3" borderId="45" xfId="0" applyFont="1" applyFill="1" applyBorder="1" applyAlignment="1">
      <alignment horizontal="center"/>
    </xf>
    <xf numFmtId="0" fontId="0" fillId="3" borderId="46" xfId="0" applyFont="1" applyFill="1" applyBorder="1" applyAlignment="1">
      <alignment horizontal="center"/>
    </xf>
    <xf numFmtId="0" fontId="15" fillId="3" borderId="47" xfId="0" applyFont="1" applyFill="1" applyBorder="1" applyAlignment="1">
      <alignment horizontal="center"/>
    </xf>
    <xf numFmtId="0" fontId="1" fillId="4" borderId="23" xfId="0" applyFont="1" applyFill="1" applyBorder="1" applyAlignment="1">
      <alignment horizontal="center"/>
    </xf>
    <xf numFmtId="0" fontId="13" fillId="4" borderId="48" xfId="0" applyFont="1" applyFill="1" applyBorder="1" applyAlignment="1">
      <alignment horizontal="center"/>
    </xf>
    <xf numFmtId="0" fontId="0" fillId="0" borderId="9" xfId="0" applyFont="1" applyBorder="1" applyAlignment="1">
      <alignment horizontal="left"/>
    </xf>
    <xf numFmtId="0" fontId="1"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0" fillId="0" borderId="0" xfId="0" applyFont="1" applyFill="1" applyAlignment="1">
      <alignment/>
    </xf>
    <xf numFmtId="0" fontId="0" fillId="0" borderId="0" xfId="0" applyFont="1" applyBorder="1" applyAlignment="1">
      <alignment horizontal="left"/>
    </xf>
    <xf numFmtId="0" fontId="0" fillId="0" borderId="0" xfId="0" applyFont="1" applyBorder="1" applyAlignment="1">
      <alignment/>
    </xf>
    <xf numFmtId="0" fontId="0" fillId="0" borderId="14" xfId="0" applyFont="1" applyBorder="1" applyAlignment="1">
      <alignment horizontal="right"/>
    </xf>
    <xf numFmtId="0" fontId="0" fillId="0" borderId="29" xfId="0" applyFont="1" applyBorder="1" applyAlignment="1">
      <alignment horizontal="right"/>
    </xf>
    <xf numFmtId="0" fontId="16" fillId="0" borderId="0" xfId="0" applyFont="1" applyAlignment="1">
      <alignment/>
    </xf>
    <xf numFmtId="0" fontId="0" fillId="3" borderId="39" xfId="0" applyFont="1" applyFill="1" applyBorder="1" applyAlignment="1">
      <alignment horizontal="center"/>
    </xf>
    <xf numFmtId="0" fontId="15" fillId="3" borderId="35" xfId="0" applyFont="1" applyFill="1" applyBorder="1" applyAlignment="1">
      <alignment horizontal="center"/>
    </xf>
    <xf numFmtId="0" fontId="0" fillId="0" borderId="45" xfId="0" applyFont="1" applyFill="1" applyBorder="1" applyAlignment="1">
      <alignment horizontal="center"/>
    </xf>
    <xf numFmtId="0" fontId="15" fillId="0" borderId="47" xfId="0" applyFont="1" applyFill="1" applyBorder="1" applyAlignment="1">
      <alignment horizontal="center"/>
    </xf>
    <xf numFmtId="0" fontId="10" fillId="0" borderId="49" xfId="0" applyFont="1" applyBorder="1" applyAlignment="1">
      <alignment horizontal="center"/>
    </xf>
    <xf numFmtId="0" fontId="17" fillId="0" borderId="49" xfId="0" applyFont="1" applyBorder="1" applyAlignment="1">
      <alignment horizontal="center"/>
    </xf>
    <xf numFmtId="0" fontId="17" fillId="0" borderId="39" xfId="0" applyFont="1" applyBorder="1" applyAlignment="1">
      <alignment horizontal="center"/>
    </xf>
    <xf numFmtId="0" fontId="17" fillId="0" borderId="46" xfId="0" applyFont="1" applyFill="1" applyBorder="1" applyAlignment="1">
      <alignment horizontal="center"/>
    </xf>
    <xf numFmtId="0" fontId="15" fillId="0" borderId="49" xfId="0" applyFont="1" applyBorder="1" applyAlignment="1">
      <alignment horizontal="center"/>
    </xf>
    <xf numFmtId="0" fontId="11" fillId="0" borderId="8" xfId="0" applyFont="1" applyBorder="1" applyAlignment="1">
      <alignment/>
    </xf>
    <xf numFmtId="0" fontId="0" fillId="0" borderId="9" xfId="0" applyFont="1" applyBorder="1" applyAlignment="1">
      <alignment/>
    </xf>
    <xf numFmtId="0" fontId="0" fillId="0" borderId="45" xfId="0" applyFont="1" applyBorder="1" applyAlignment="1">
      <alignment horizontal="right"/>
    </xf>
    <xf numFmtId="0" fontId="0" fillId="0" borderId="34" xfId="0" applyFont="1" applyBorder="1" applyAlignment="1">
      <alignment/>
    </xf>
    <xf numFmtId="0" fontId="0" fillId="0" borderId="42" xfId="0" applyFont="1" applyBorder="1" applyAlignment="1">
      <alignment/>
    </xf>
    <xf numFmtId="0" fontId="0" fillId="0" borderId="35" xfId="0" applyFont="1" applyBorder="1" applyAlignment="1">
      <alignment horizontal="right"/>
    </xf>
    <xf numFmtId="0" fontId="0" fillId="0" borderId="47" xfId="0" applyFont="1" applyBorder="1" applyAlignment="1">
      <alignment horizontal="right"/>
    </xf>
    <xf numFmtId="0" fontId="0" fillId="0" borderId="28" xfId="0" applyFont="1" applyBorder="1" applyAlignment="1">
      <alignment horizontal="right"/>
    </xf>
    <xf numFmtId="0" fontId="0" fillId="0" borderId="50" xfId="0" applyFont="1" applyBorder="1" applyAlignment="1">
      <alignment/>
    </xf>
    <xf numFmtId="0" fontId="0" fillId="0" borderId="10" xfId="0" applyFont="1" applyBorder="1" applyAlignment="1">
      <alignment horizontal="center"/>
    </xf>
    <xf numFmtId="0" fontId="0" fillId="0" borderId="45" xfId="0" applyFont="1" applyBorder="1" applyAlignment="1">
      <alignment/>
    </xf>
    <xf numFmtId="0" fontId="11" fillId="0" borderId="49" xfId="0" applyFont="1" applyBorder="1" applyAlignment="1">
      <alignment horizontal="center"/>
    </xf>
    <xf numFmtId="0" fontId="16" fillId="0" borderId="49" xfId="0" applyFont="1" applyBorder="1" applyAlignment="1">
      <alignment horizontal="center"/>
    </xf>
    <xf numFmtId="0" fontId="1" fillId="0" borderId="40" xfId="0" applyFont="1" applyBorder="1" applyAlignment="1">
      <alignment horizontal="center"/>
    </xf>
    <xf numFmtId="0" fontId="12" fillId="0" borderId="49" xfId="0" applyFont="1" applyBorder="1" applyAlignment="1">
      <alignment horizontal="center"/>
    </xf>
    <xf numFmtId="0" fontId="16" fillId="0" borderId="40" xfId="0" applyFont="1" applyBorder="1" applyAlignment="1">
      <alignment horizontal="center"/>
    </xf>
    <xf numFmtId="0" fontId="12" fillId="4" borderId="43" xfId="0" applyFont="1" applyFill="1" applyBorder="1" applyAlignment="1">
      <alignment horizontal="center"/>
    </xf>
    <xf numFmtId="0" fontId="11" fillId="0" borderId="40" xfId="0" applyFont="1" applyBorder="1" applyAlignment="1">
      <alignment horizontal="center"/>
    </xf>
    <xf numFmtId="0" fontId="11" fillId="0" borderId="0" xfId="0" applyFont="1" applyAlignment="1">
      <alignment/>
    </xf>
    <xf numFmtId="0" fontId="16" fillId="0" borderId="8" xfId="0" applyFont="1" applyBorder="1" applyAlignment="1">
      <alignment/>
    </xf>
    <xf numFmtId="0" fontId="16" fillId="0" borderId="9" xfId="0" applyFont="1" applyBorder="1" applyAlignment="1">
      <alignment/>
    </xf>
    <xf numFmtId="0" fontId="0" fillId="4" borderId="8" xfId="0" applyFont="1" applyFill="1" applyBorder="1" applyAlignment="1">
      <alignment/>
    </xf>
    <xf numFmtId="0" fontId="0" fillId="4" borderId="10" xfId="0" applyFont="1" applyFill="1" applyBorder="1" applyAlignment="1">
      <alignment/>
    </xf>
    <xf numFmtId="0" fontId="1" fillId="0" borderId="8" xfId="0" applyFont="1" applyBorder="1" applyAlignment="1">
      <alignment horizontal="left"/>
    </xf>
    <xf numFmtId="0" fontId="1" fillId="0" borderId="34" xfId="0" applyFont="1" applyBorder="1" applyAlignment="1">
      <alignment horizontal="left"/>
    </xf>
    <xf numFmtId="0" fontId="1" fillId="0" borderId="33" xfId="0" applyFont="1" applyBorder="1" applyAlignment="1">
      <alignment horizontal="center"/>
    </xf>
    <xf numFmtId="165" fontId="1" fillId="0" borderId="35" xfId="0" applyNumberFormat="1" applyFont="1" applyBorder="1" applyAlignment="1">
      <alignment horizontal="center"/>
    </xf>
    <xf numFmtId="0" fontId="0" fillId="0" borderId="51" xfId="0" applyFont="1" applyBorder="1" applyAlignment="1">
      <alignment horizontal="center"/>
    </xf>
    <xf numFmtId="0" fontId="0" fillId="4" borderId="13" xfId="0" applyFill="1" applyBorder="1" applyAlignment="1">
      <alignment horizontal="centerContinuous"/>
    </xf>
    <xf numFmtId="0" fontId="0" fillId="4" borderId="14" xfId="0" applyFill="1" applyBorder="1" applyAlignment="1">
      <alignment horizontal="centerContinuous"/>
    </xf>
    <xf numFmtId="0" fontId="0" fillId="4" borderId="15" xfId="0" applyFill="1" applyBorder="1" applyAlignment="1">
      <alignment horizontal="centerContinuous"/>
    </xf>
    <xf numFmtId="0" fontId="0" fillId="4" borderId="16" xfId="0" applyFill="1" applyBorder="1" applyAlignment="1">
      <alignment horizontal="centerContinuous"/>
    </xf>
    <xf numFmtId="0" fontId="0" fillId="4" borderId="6"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Continuous"/>
    </xf>
    <xf numFmtId="0" fontId="0" fillId="4" borderId="7" xfId="0" applyFill="1" applyBorder="1" applyAlignment="1">
      <alignment horizontal="centerContinuous"/>
    </xf>
    <xf numFmtId="0" fontId="15" fillId="0" borderId="6" xfId="0" applyFont="1" applyFill="1" applyBorder="1" applyAlignment="1">
      <alignment horizontal="center"/>
    </xf>
    <xf numFmtId="0" fontId="15" fillId="0" borderId="7"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0" fillId="4" borderId="21" xfId="0" applyFill="1" applyBorder="1" applyAlignment="1">
      <alignment horizontal="centerContinuous"/>
    </xf>
    <xf numFmtId="0" fontId="0" fillId="4" borderId="22" xfId="0" applyFill="1" applyBorder="1" applyAlignment="1">
      <alignment horizontal="centerContinuous"/>
    </xf>
    <xf numFmtId="0" fontId="7" fillId="0" borderId="26" xfId="0" applyFont="1" applyBorder="1" applyAlignment="1">
      <alignment horizontal="centerContinuous"/>
    </xf>
    <xf numFmtId="0" fontId="6" fillId="0" borderId="9" xfId="0" applyFont="1" applyFill="1" applyBorder="1" applyAlignment="1">
      <alignment/>
    </xf>
    <xf numFmtId="0" fontId="6" fillId="4" borderId="26" xfId="0" applyFont="1" applyFill="1" applyBorder="1" applyAlignment="1">
      <alignment horizontal="centerContinuous"/>
    </xf>
    <xf numFmtId="0" fontId="6" fillId="4" borderId="27" xfId="0" applyFont="1" applyFill="1" applyBorder="1" applyAlignment="1">
      <alignment horizontal="centerContinuous"/>
    </xf>
    <xf numFmtId="0" fontId="7" fillId="4" borderId="26" xfId="0" applyFont="1" applyFill="1" applyBorder="1" applyAlignment="1">
      <alignment horizontal="centerContinuous"/>
    </xf>
    <xf numFmtId="0" fontId="6" fillId="0" borderId="10" xfId="0" applyFont="1" applyFill="1" applyBorder="1" applyAlignment="1">
      <alignment/>
    </xf>
    <xf numFmtId="0" fontId="7" fillId="0" borderId="23" xfId="0" applyFont="1" applyBorder="1" applyAlignment="1">
      <alignment horizontal="centerContinuous"/>
    </xf>
    <xf numFmtId="0" fontId="7" fillId="4" borderId="23" xfId="0" applyFont="1" applyFill="1" applyBorder="1" applyAlignment="1">
      <alignment horizontal="centerContinuous"/>
    </xf>
    <xf numFmtId="0" fontId="6" fillId="4" borderId="24" xfId="0" applyFont="1" applyFill="1" applyBorder="1" applyAlignment="1">
      <alignment horizontal="centerContinuous"/>
    </xf>
    <xf numFmtId="0" fontId="0" fillId="0" borderId="10" xfId="0" applyFont="1" applyFill="1" applyBorder="1" applyAlignment="1">
      <alignment/>
    </xf>
    <xf numFmtId="0" fontId="0" fillId="0" borderId="8" xfId="0" applyFont="1" applyFill="1" applyBorder="1" applyAlignment="1">
      <alignment/>
    </xf>
    <xf numFmtId="165" fontId="0" fillId="0" borderId="34" xfId="0" applyNumberFormat="1" applyFont="1" applyBorder="1" applyAlignment="1">
      <alignment horizontal="center"/>
    </xf>
    <xf numFmtId="0" fontId="0" fillId="0" borderId="0" xfId="0" applyFont="1" applyBorder="1" applyAlignment="1">
      <alignment horizontal="center"/>
    </xf>
    <xf numFmtId="165" fontId="0" fillId="0" borderId="0" xfId="0" applyNumberFormat="1" applyFont="1" applyBorder="1" applyAlignment="1">
      <alignment horizontal="center"/>
    </xf>
    <xf numFmtId="0" fontId="0" fillId="0" borderId="47" xfId="0" applyFont="1" applyBorder="1" applyAlignment="1">
      <alignment horizontal="center"/>
    </xf>
    <xf numFmtId="165" fontId="0" fillId="0" borderId="42" xfId="0" applyNumberFormat="1" applyFont="1" applyBorder="1" applyAlignment="1">
      <alignment horizontal="center"/>
    </xf>
    <xf numFmtId="0" fontId="1" fillId="0" borderId="33" xfId="0" applyFont="1" applyBorder="1" applyAlignment="1">
      <alignment horizontal="right"/>
    </xf>
    <xf numFmtId="0" fontId="15" fillId="0" borderId="10" xfId="0" applyFont="1" applyBorder="1" applyAlignment="1">
      <alignment/>
    </xf>
    <xf numFmtId="0" fontId="0" fillId="2" borderId="0" xfId="0" applyFill="1" applyAlignment="1">
      <alignment/>
    </xf>
    <xf numFmtId="0" fontId="1" fillId="0" borderId="33" xfId="0" applyFont="1" applyBorder="1" applyAlignment="1">
      <alignment/>
    </xf>
    <xf numFmtId="0" fontId="0" fillId="0" borderId="34" xfId="0" applyBorder="1" applyAlignment="1">
      <alignment/>
    </xf>
    <xf numFmtId="0" fontId="0" fillId="0" borderId="35" xfId="0" applyBorder="1" applyAlignment="1">
      <alignment/>
    </xf>
    <xf numFmtId="0" fontId="6" fillId="0" borderId="45" xfId="0" applyFont="1" applyBorder="1" applyAlignment="1">
      <alignment/>
    </xf>
    <xf numFmtId="0" fontId="0" fillId="0" borderId="0" xfId="0" applyBorder="1" applyAlignment="1">
      <alignment/>
    </xf>
    <xf numFmtId="0" fontId="15" fillId="0" borderId="47" xfId="0" applyFont="1" applyBorder="1" applyAlignment="1">
      <alignment/>
    </xf>
    <xf numFmtId="0" fontId="0" fillId="0" borderId="47" xfId="0" applyBorder="1" applyAlignment="1">
      <alignment/>
    </xf>
    <xf numFmtId="0" fontId="0" fillId="0" borderId="45" xfId="0" applyBorder="1" applyAlignment="1">
      <alignment/>
    </xf>
    <xf numFmtId="0" fontId="0" fillId="0" borderId="28" xfId="0" applyBorder="1" applyAlignment="1">
      <alignment/>
    </xf>
    <xf numFmtId="0" fontId="11" fillId="0" borderId="42" xfId="0" applyFont="1" applyBorder="1" applyAlignment="1">
      <alignment/>
    </xf>
    <xf numFmtId="0" fontId="0" fillId="0" borderId="42" xfId="0" applyBorder="1" applyAlignment="1">
      <alignment/>
    </xf>
    <xf numFmtId="0" fontId="0" fillId="0" borderId="29" xfId="0" applyBorder="1" applyAlignment="1">
      <alignment/>
    </xf>
    <xf numFmtId="0" fontId="6" fillId="4" borderId="13" xfId="0" applyFont="1" applyFill="1" applyBorder="1" applyAlignment="1">
      <alignment/>
    </xf>
    <xf numFmtId="0" fontId="0" fillId="4" borderId="50" xfId="0" applyFont="1" applyFill="1" applyBorder="1" applyAlignment="1">
      <alignment/>
    </xf>
    <xf numFmtId="0" fontId="0" fillId="4" borderId="14" xfId="0" applyFont="1" applyFill="1" applyBorder="1" applyAlignment="1">
      <alignment/>
    </xf>
    <xf numFmtId="0" fontId="0" fillId="4" borderId="33" xfId="0"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4" borderId="28" xfId="0" applyFont="1" applyFill="1" applyBorder="1" applyAlignment="1">
      <alignment/>
    </xf>
    <xf numFmtId="0" fontId="0" fillId="4" borderId="42" xfId="0" applyFont="1" applyFill="1" applyBorder="1" applyAlignment="1">
      <alignment/>
    </xf>
    <xf numFmtId="0" fontId="0" fillId="4" borderId="29" xfId="0" applyFont="1" applyFill="1" applyBorder="1" applyAlignment="1">
      <alignment/>
    </xf>
    <xf numFmtId="0" fontId="0" fillId="0" borderId="8" xfId="0" applyFont="1" applyBorder="1" applyAlignment="1">
      <alignment horizontal="left"/>
    </xf>
    <xf numFmtId="0" fontId="1" fillId="0" borderId="12" xfId="0" applyFont="1" applyBorder="1" applyAlignment="1">
      <alignment/>
    </xf>
    <xf numFmtId="2" fontId="0" fillId="0" borderId="15" xfId="0" applyNumberFormat="1" applyBorder="1" applyAlignment="1">
      <alignment horizontal="left"/>
    </xf>
    <xf numFmtId="165" fontId="0" fillId="0" borderId="16" xfId="0" applyNumberFormat="1" applyBorder="1" applyAlignment="1">
      <alignment horizontal="centerContinuous"/>
    </xf>
    <xf numFmtId="0" fontId="0" fillId="0" borderId="13" xfId="0" applyFont="1" applyBorder="1" applyAlignment="1">
      <alignment horizontal="centerContinuous"/>
    </xf>
    <xf numFmtId="0" fontId="0" fillId="0" borderId="14" xfId="0" applyFont="1" applyBorder="1" applyAlignment="1">
      <alignment horizontal="centerContinuous"/>
    </xf>
    <xf numFmtId="0" fontId="0" fillId="0" borderId="8" xfId="0" applyFill="1" applyBorder="1" applyAlignment="1">
      <alignment/>
    </xf>
    <xf numFmtId="0" fontId="7" fillId="0" borderId="14" xfId="0" applyFont="1" applyBorder="1" applyAlignment="1">
      <alignment horizontal="right"/>
    </xf>
    <xf numFmtId="0" fontId="7" fillId="0" borderId="14" xfId="0" applyFont="1" applyBorder="1" applyAlignment="1">
      <alignment horizontal="left"/>
    </xf>
    <xf numFmtId="0" fontId="1" fillId="0" borderId="13" xfId="0" applyFont="1" applyBorder="1" applyAlignment="1">
      <alignment horizontal="right"/>
    </xf>
    <xf numFmtId="0" fontId="0" fillId="4" borderId="1" xfId="0" applyFill="1" applyBorder="1" applyAlignment="1">
      <alignment horizontal="center"/>
    </xf>
    <xf numFmtId="0" fontId="0" fillId="4" borderId="3" xfId="0" applyFill="1" applyBorder="1" applyAlignment="1">
      <alignment horizontal="center"/>
    </xf>
    <xf numFmtId="0" fontId="0" fillId="4" borderId="2" xfId="0" applyFill="1" applyBorder="1" applyAlignment="1">
      <alignment horizontal="center"/>
    </xf>
    <xf numFmtId="0" fontId="16" fillId="0" borderId="0" xfId="0" applyFont="1" applyBorder="1" applyAlignment="1">
      <alignment/>
    </xf>
    <xf numFmtId="0" fontId="16" fillId="0" borderId="12" xfId="0" applyFont="1" applyBorder="1" applyAlignment="1">
      <alignment/>
    </xf>
    <xf numFmtId="0" fontId="20" fillId="0" borderId="13" xfId="0" applyFont="1" applyBorder="1" applyAlignment="1">
      <alignment horizontal="centerContinuous"/>
    </xf>
    <xf numFmtId="0" fontId="21" fillId="0" borderId="14" xfId="0" applyFont="1" applyBorder="1" applyAlignment="1">
      <alignment horizontal="centerContinuous"/>
    </xf>
    <xf numFmtId="0" fontId="1" fillId="0" borderId="13" xfId="0" applyFont="1" applyBorder="1" applyAlignment="1">
      <alignment/>
    </xf>
    <xf numFmtId="0" fontId="0" fillId="0" borderId="50" xfId="0" applyBorder="1" applyAlignment="1">
      <alignment/>
    </xf>
    <xf numFmtId="0" fontId="1" fillId="0" borderId="14" xfId="0" applyFont="1" applyBorder="1" applyAlignment="1">
      <alignment/>
    </xf>
    <xf numFmtId="0" fontId="1" fillId="0" borderId="0" xfId="0" applyFont="1" applyBorder="1" applyAlignment="1">
      <alignment/>
    </xf>
    <xf numFmtId="0" fontId="1" fillId="4" borderId="8" xfId="0" applyFont="1" applyFill="1" applyBorder="1" applyAlignment="1">
      <alignment horizontal="center"/>
    </xf>
    <xf numFmtId="0" fontId="1" fillId="0" borderId="34" xfId="0" applyFont="1" applyBorder="1" applyAlignment="1">
      <alignment/>
    </xf>
    <xf numFmtId="0" fontId="0" fillId="4" borderId="8" xfId="0" applyFill="1" applyBorder="1" applyAlignment="1">
      <alignment horizontal="center"/>
    </xf>
    <xf numFmtId="0" fontId="1" fillId="4" borderId="25" xfId="0" applyFont="1" applyFill="1" applyBorder="1" applyAlignment="1">
      <alignment horizontal="center"/>
    </xf>
    <xf numFmtId="0" fontId="1" fillId="0" borderId="19" xfId="0" applyFont="1" applyBorder="1" applyAlignment="1">
      <alignment horizontal="center"/>
    </xf>
    <xf numFmtId="0" fontId="1" fillId="0" borderId="6" xfId="0" applyFont="1" applyBorder="1" applyAlignment="1">
      <alignment horizontal="center"/>
    </xf>
    <xf numFmtId="0" fontId="0" fillId="4" borderId="9" xfId="0" applyFill="1" applyBorder="1" applyAlignment="1">
      <alignment horizontal="center"/>
    </xf>
    <xf numFmtId="0" fontId="1" fillId="0" borderId="52"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0" borderId="20" xfId="0" applyFont="1" applyBorder="1" applyAlignment="1">
      <alignment horizontal="center"/>
    </xf>
    <xf numFmtId="0" fontId="0" fillId="0" borderId="46" xfId="0" applyBorder="1" applyAlignment="1">
      <alignment horizontal="center"/>
    </xf>
    <xf numFmtId="0" fontId="0" fillId="0" borderId="55" xfId="0"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6" xfId="0" applyFont="1" applyBorder="1" applyAlignment="1">
      <alignment horizontal="centerContinuous"/>
    </xf>
    <xf numFmtId="0" fontId="16" fillId="0" borderId="7" xfId="0" applyFont="1" applyBorder="1" applyAlignment="1">
      <alignment horizontal="centerContinuous"/>
    </xf>
    <xf numFmtId="0" fontId="1" fillId="0" borderId="34" xfId="0" applyFont="1" applyBorder="1" applyAlignment="1">
      <alignment horizontal="right"/>
    </xf>
    <xf numFmtId="0" fontId="0" fillId="0" borderId="0" xfId="0" applyBorder="1" applyAlignment="1">
      <alignment horizontal="right"/>
    </xf>
    <xf numFmtId="0" fontId="0" fillId="0" borderId="42" xfId="0" applyBorder="1" applyAlignment="1">
      <alignment horizontal="right"/>
    </xf>
    <xf numFmtId="0" fontId="19"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61</xdr:row>
      <xdr:rowOff>0</xdr:rowOff>
    </xdr:from>
    <xdr:to>
      <xdr:col>13</xdr:col>
      <xdr:colOff>695325</xdr:colOff>
      <xdr:row>61</xdr:row>
      <xdr:rowOff>0</xdr:rowOff>
    </xdr:to>
    <xdr:sp>
      <xdr:nvSpPr>
        <xdr:cNvPr id="1" name="TextBox 1"/>
        <xdr:cNvSpPr txBox="1">
          <a:spLocks noChangeArrowheads="1"/>
        </xdr:cNvSpPr>
      </xdr:nvSpPr>
      <xdr:spPr>
        <a:xfrm>
          <a:off x="95250" y="10429875"/>
          <a:ext cx="7410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Hi Tim,
Thanks again for all of the helpful info. Here's the data from the '88-'92 book. The '93-on book (S4 and S4s) is the same,  but without the N/A and Turbo carburetted info.   Neither manual differentiates between DOM, ROW or Federal markets,  with the obvious exception that the 920 engine never made it to the USA. FWIW, a friend's '91 SE did indeed have a green dot pulley on the aux housing, and according to the parts lists all 910 engines from '88-'96 are supposed to have that pulley in place.
--------------------------------------------------------------------------
Engine    Cam  Cam         Duration                   Inlet          Dot          Exhaust      Dot
Model      Type  Identifier  Crank °     Lift     MOP(ATDC)  Color  MOP(BTDC)  Color
--------------------------------------------------------------------------
N/A
Inlet             104   444...      272°      0.410"     104°    Green
Exhaust      107   777...      252°      0.378"                                          104°          Green
Turbo 910 Carburetted  
Both cams 107   777...      252°      0.378"     104°    Green             104°          Green
Turbo 910 Injected
Both cams 107   777...      252°      0.378"     110°     Red                100°          Blue
Turbo 920
Both cams 107   777...      252°      0.378"     110°     Red                104°          Green
Cheers,
Sanj</a:t>
          </a:r>
        </a:p>
      </xdr:txBody>
    </xdr:sp>
    <xdr:clientData/>
  </xdr:twoCellAnchor>
  <xdr:twoCellAnchor>
    <xdr:from>
      <xdr:col>0</xdr:col>
      <xdr:colOff>95250</xdr:colOff>
      <xdr:row>61</xdr:row>
      <xdr:rowOff>0</xdr:rowOff>
    </xdr:from>
    <xdr:to>
      <xdr:col>19</xdr:col>
      <xdr:colOff>0</xdr:colOff>
      <xdr:row>61</xdr:row>
      <xdr:rowOff>0</xdr:rowOff>
    </xdr:to>
    <xdr:sp>
      <xdr:nvSpPr>
        <xdr:cNvPr id="2" name="TextBox 2"/>
        <xdr:cNvSpPr txBox="1">
          <a:spLocks noChangeArrowheads="1"/>
        </xdr:cNvSpPr>
      </xdr:nvSpPr>
      <xdr:spPr>
        <a:xfrm>
          <a:off x="95250" y="10429875"/>
          <a:ext cx="9696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 Lotus cam pulley is directional</a:t>
          </a:r>
          <a:r>
            <a:rPr lang="en-US" cap="none" sz="1000" b="0" i="0" u="none" baseline="0">
              <a:latin typeface="Arial"/>
              <a:ea typeface="Arial"/>
              <a:cs typeface="Arial"/>
            </a:rPr>
            <a:t>.     When installed properly it will time the cam to the indicated MOP  (red dot = 110° MOP,  blue = 100° MOP,  yellow = 102.5°  and  a green dot = 104° MOP).   When the pulley is installed backwards,  the cam timing will be off by 10 degrees.   A 110° MOP red dot pulley installed backwards yields a 100° MOP (blue dot).   Initially Lotus produced separate 110° MOP red dot and 100° MOP blue dot pulleys.   Later they consolidated and produced one  110°/100° MOP,  red/ blue dot pulley.   As an installation guide,  a raised bump was cast on one side of one spoke.   When the pulley is installed on the EXHAUST cam with the raised bump facing FORWARD,  the timing is 110° MOP.    When the pulley is installed on the INTAKE cam with the raised bump facing BACKWARDS,  the timing is 110° MOP.   In either case,  reversing the pulley gives a 100° MOP (blue dot).    The original 110° MOP red dot pulley was part number H907E0309F,  followed by the 100° MOP,  blue dot pulley,  P/N F907E0309F.   Both were subsequently replaced by the combined 110/ 100 MOP,  Red/ Blue dot pulley,  P/N H907E0309Y.   The original single MOP pulleys are no longer available from the factory.
The single MOP pulleys (110° only,   100° only,  102.5 and 104) only have one set of timing marks,  so ignore the cast in raised bump on the spoke.   Install the exhaust pulley with the timing dot on the rim that is next to the </a:t>
          </a:r>
          <a:r>
            <a:rPr lang="en-US" cap="none" sz="1000" b="1" i="0" u="none" baseline="0">
              <a:latin typeface="Arial"/>
              <a:ea typeface="Arial"/>
              <a:cs typeface="Arial"/>
            </a:rPr>
            <a:t>"EX"</a:t>
          </a:r>
          <a:r>
            <a:rPr lang="en-US" cap="none" sz="1000" b="0" i="0" u="none" baseline="0">
              <a:latin typeface="Arial"/>
              <a:ea typeface="Arial"/>
              <a:cs typeface="Arial"/>
            </a:rPr>
            <a:t> mark facing forward.   Similarly,  install the intake pulley with the timing dot next to the </a:t>
          </a:r>
          <a:r>
            <a:rPr lang="en-US" cap="none" sz="1000" b="1" i="0" u="none" baseline="0">
              <a:latin typeface="Arial"/>
              <a:ea typeface="Arial"/>
              <a:cs typeface="Arial"/>
            </a:rPr>
            <a:t>"IN"</a:t>
          </a:r>
          <a:r>
            <a:rPr lang="en-US" cap="none" sz="1000" b="0" i="0" u="none" baseline="0">
              <a:latin typeface="Arial"/>
              <a:ea typeface="Arial"/>
              <a:cs typeface="Arial"/>
            </a:rPr>
            <a:t> mark facing forward.
When installing the timing belt,  align the two cam timing dots so they are immediately adjacent to one another and both are on the imaginary centerline between the two pulleys.
</a:t>
          </a:r>
        </a:p>
      </xdr:txBody>
    </xdr:sp>
    <xdr:clientData/>
  </xdr:twoCellAnchor>
  <xdr:twoCellAnchor>
    <xdr:from>
      <xdr:col>0</xdr:col>
      <xdr:colOff>95250</xdr:colOff>
      <xdr:row>61</xdr:row>
      <xdr:rowOff>0</xdr:rowOff>
    </xdr:from>
    <xdr:to>
      <xdr:col>19</xdr:col>
      <xdr:colOff>0</xdr:colOff>
      <xdr:row>61</xdr:row>
      <xdr:rowOff>0</xdr:rowOff>
    </xdr:to>
    <xdr:sp>
      <xdr:nvSpPr>
        <xdr:cNvPr id="3" name="TextBox 3"/>
        <xdr:cNvSpPr txBox="1">
          <a:spLocks noChangeArrowheads="1"/>
        </xdr:cNvSpPr>
      </xdr:nvSpPr>
      <xdr:spPr>
        <a:xfrm>
          <a:off x="95250" y="10429875"/>
          <a:ext cx="9696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910  Turbo Engines:
The 910 Turbo uses 107 cams and early engines were all factory timed at their nominal 104° MOP's.   Then Lotus began retarding the cam timing in order to meet ever tightening emissions requirments.   First,  in 1983,  the Federal carburetted Turbo's intake cam was retarded  6°  to  110° ATDC MOP by installing a red dot pulley.   Then,  in 1985,  the Federal HCI's exhaust cam was also retarded 4°  to  100° BTDC MOP by installing a blue dot pulley.   Fortunately,  it's relatively easy to put the cam timing back to nominal,  especially if you do it when the timing belt is being replaced anyway.
</a:t>
          </a:r>
          <a:r>
            <a:rPr lang="en-US" cap="none" sz="1000" b="1" i="0" u="none" baseline="0">
              <a:latin typeface="Arial"/>
              <a:ea typeface="Arial"/>
              <a:cs typeface="Arial"/>
            </a:rPr>
            <a:t>NOTE:</a:t>
          </a:r>
          <a:r>
            <a:rPr lang="en-US" cap="none" sz="1000" b="0" i="0" u="none" baseline="0">
              <a:latin typeface="Arial"/>
              <a:ea typeface="Arial"/>
              <a:cs typeface="Arial"/>
            </a:rPr>
            <a:t>   Design nominal MOP for the Turbo's 107 cam is 104°. 
             All  910 Turbos were factory equipped with a 104° pulley on the auxiliary shaft  regardless of cam MOP.
A Federal Carburetted Turbo Esprit had the cams timed 110° Intake / 104° Exhaust.   The exhaust is right where you want it,  so the only change required is to install a 104° MOP,  green dot pulley on the intake cam.   Fortunately,  there's a 104° pulley on the auxiliary shaft (oil pump/ distributor),  so you won't need to buy one.   Just swap the intake cam and auxiliary shaft pulleys.   Install the 104° pulley on the intake cam with the green dot next to the </a:t>
          </a:r>
          <a:r>
            <a:rPr lang="en-US" cap="none" sz="1000" b="1" i="0" u="none" baseline="0">
              <a:latin typeface="Arial"/>
              <a:ea typeface="Arial"/>
              <a:cs typeface="Arial"/>
            </a:rPr>
            <a:t>"IN"</a:t>
          </a:r>
          <a:r>
            <a:rPr lang="en-US" cap="none" sz="1000" b="0" i="0" u="none" baseline="0">
              <a:latin typeface="Arial"/>
              <a:ea typeface="Arial"/>
              <a:cs typeface="Arial"/>
            </a:rPr>
            <a:t>  mark facing forward.   Putting the 110° MOP red dot pulley on the aux. shaft will change the distributor timing a little even if you do carefully install it exactly the same way the old pulley was.   There's no avoiding it.   So just plan on retiming the distributor as part of the deal.   DOM &amp; ROW carburetted Turbos all had both cams factory timed at their nominal 104° MOP,  so no changes are required.
A Federal Fuel Injected Turbo  (both Bosch and GM,  1985 G-Turbo HCI  through the S4s)  had the cams timed 110° Intake / 100° Exhaust.   Both cams need to be advanced,  so you will need two 104° MOP,  green dot pulleys.   Again,  swap one cam pulley with the auxiliary pulley,  and purchase one additional.   Install the 104° pulley on the intake cam with the green dot next to the </a:t>
          </a:r>
          <a:r>
            <a:rPr lang="en-US" cap="none" sz="1000" b="1" i="0" u="none" baseline="0">
              <a:latin typeface="Arial"/>
              <a:ea typeface="Arial"/>
              <a:cs typeface="Arial"/>
            </a:rPr>
            <a:t>"IN"</a:t>
          </a:r>
          <a:r>
            <a:rPr lang="en-US" cap="none" sz="1000" b="0" i="0" u="none" baseline="0">
              <a:latin typeface="Arial"/>
              <a:ea typeface="Arial"/>
              <a:cs typeface="Arial"/>
            </a:rPr>
            <a:t>  mark facing forward,  and on the exhaust cam with the green dot next to the </a:t>
          </a:r>
          <a:r>
            <a:rPr lang="en-US" cap="none" sz="1000" b="1" i="0" u="none" baseline="0">
              <a:latin typeface="Arial"/>
              <a:ea typeface="Arial"/>
              <a:cs typeface="Arial"/>
            </a:rPr>
            <a:t>"EX"</a:t>
          </a:r>
          <a:r>
            <a:rPr lang="en-US" cap="none" sz="1000" b="0" i="0" u="none" baseline="0">
              <a:latin typeface="Arial"/>
              <a:ea typeface="Arial"/>
              <a:cs typeface="Arial"/>
            </a:rPr>
            <a:t> mark facing forward.   Bosch Fuel Injected cars still have a distributor,  so plan on re-timing the ignition.   However,  GM-ECU equipped cars don't have a distributor  (the ignition is crank-triggered)  and the ignition timing won't be distrubed by the pulley and/or timing belt change.
I'm not certain that DOM &amp; ROW cars were affected as early as the Federal cars (1985),  but eventually all Esprits in all markets were timed like the Federal fuel injected cars...  110° Intake / 100° Exhaust.   The same procedure will work for them.   Buy one pulley and swap the aux. pulley.
The pulleys can be changed without removing the V-belts.   The timing belt will have to be slid forward off the pulleys,  but it won't have to be removed from the engine.   If all you do is re-time the cams,  it's not a big job.   And if the pulley change is done when the timing belt is changed,  then even much of the work will be done anyway as part of the belt change,  and the incremental labor required just to re-time the cam(s) is minimal.   For minimal labor and not much cost,  this is probably the best performance bargain in the Lotus toy box.
Of course,  be aware that you are messing with an emissons sensitive setting.   Depending upon local emissions requirements and inspection procedures,  the engine may not pass inspection after the change.   Be prepared to make timing the cams an annual event at inspection time.   In that case,  the expense of adjustable cam pulleys becomes a good value.  Buy a set that include a graduated scale in degrees and a pointer.   Then re-timing the cams is a simple matter of loosening the pinch bolts,  adjust the timing and tightening the bolts again.   Easy and relatively quick.</a:t>
          </a:r>
        </a:p>
      </xdr:txBody>
    </xdr:sp>
    <xdr:clientData/>
  </xdr:twoCellAnchor>
  <xdr:twoCellAnchor>
    <xdr:from>
      <xdr:col>0</xdr:col>
      <xdr:colOff>95250</xdr:colOff>
      <xdr:row>61</xdr:row>
      <xdr:rowOff>0</xdr:rowOff>
    </xdr:from>
    <xdr:to>
      <xdr:col>19</xdr:col>
      <xdr:colOff>0</xdr:colOff>
      <xdr:row>61</xdr:row>
      <xdr:rowOff>0</xdr:rowOff>
    </xdr:to>
    <xdr:sp>
      <xdr:nvSpPr>
        <xdr:cNvPr id="4" name="TextBox 4"/>
        <xdr:cNvSpPr txBox="1">
          <a:spLocks noChangeArrowheads="1"/>
        </xdr:cNvSpPr>
      </xdr:nvSpPr>
      <xdr:spPr>
        <a:xfrm>
          <a:off x="95250" y="10429875"/>
          <a:ext cx="9696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907  &amp;  912  NATURALLY  ASPIRATED:
Federal spec 907's were sold in the USA and Japan.   Federal 907's were factory equipped with "</a:t>
          </a:r>
          <a:r>
            <a:rPr lang="en-US" cap="none" sz="1000" b="1" i="0" u="none" baseline="0">
              <a:latin typeface="Arial"/>
              <a:ea typeface="Arial"/>
              <a:cs typeface="Arial"/>
            </a:rPr>
            <a:t>C-cams</a:t>
          </a:r>
          <a:r>
            <a:rPr lang="en-US" cap="none" sz="1000" b="0" i="0" u="none" baseline="0">
              <a:latin typeface="Arial"/>
              <a:ea typeface="Arial"/>
              <a:cs typeface="Arial"/>
            </a:rPr>
            <a:t>",  first with a C907E0351Z part number and later switching to F907E101G  (same cam,  I can't explain the number change  ?).   The design nominal MOP for the C-cam is 110° (ATDC for intake and BTDC for exhaust)  and this is achieved by installing  110° MOP,  Red Dot pulleys on the cams.   
1974 and 1978-80 Federal 907's  had the cams timed to a 110° MOP.
1975 Federal,  1976-77 49-State,  and  1976-79 California  had the Intake cam advanced 10 degrees to a 100° MOP ATDC (blue dot).
1980 California 907's  had the Intake cam advanced 7.5° degrees to a 102.5° MOP ATDC (yellow dot pulley meant for the E-cam).
1974 Euro 907's used the  D-cam  timed to a 110° MOP  (red dot).
1975 Euro 907's switched to the C-cam also used in the Federal engines and timed both to a 110° MOP  (red dot).
1976-80 Euro 907's switched to a new,  torquier E-cam with a 102.5° MOP  (yellow dot).
The Spec 4 Federal  and Spec 6 49-State / California engines had the intake cams advanced 10°  to  110° MOP ATDC.   That accomplished two things.   1)  it increased the overlap by 10° which allowed the intake charge and exhaust to co-mingle a bit more.   That gave much the same emissions effect as Exhaust Gas Recirculation (EGR) without the cost and downsides of actually installing a system...  and  2)  it produced a little extra top end horsepower.   Other emissions changes like very retarded ignition timing,  very slow mechanical advance,  and carb jetting changes had really sapped the engine's horsepower...  it was pretty pathetic.   Advancing the cam produced a little more top-end horsepower,  and horsepower sells cars...  so that was good.   But the additional top end horsepower came at the expense of low end torque,  something the 907 had very little of to spare...  so that was bad.   The engine became even more difficult to drive at anything less than full scream,  it was no fun in traffic,  and pretty ordinary econo-boxes could trounce it in the stop light grand prix.
Setting the  INTAKE  cam timing back to 110° MOP will help bolster the low end torque a bit.   All that is required is to remove the intake cam pulley,  flip it around so the raised bump on one spoke faces backward,  re-install it and time the cams using the red dots on both pulleys (raised bump on the exhaust pulley should face forward).   Simple.   Horsepower will be down a bit due to that change,  but the extra low end torque will make the engine easier to drive in traffic.   Then advancing the static ignition timing to 14-16° BTDC and recurving the distributor's mechanical advance to  16-18°  all in by 2500 rpm will restore most of the engine's pep...  more than was lost by retarding the intake cam back to it's nominal 110° MOP.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19</xdr:col>
      <xdr:colOff>0</xdr:colOff>
      <xdr:row>4</xdr:row>
      <xdr:rowOff>0</xdr:rowOff>
    </xdr:to>
    <xdr:sp>
      <xdr:nvSpPr>
        <xdr:cNvPr id="1" name="TextBox 1"/>
        <xdr:cNvSpPr txBox="1">
          <a:spLocks noChangeArrowheads="1"/>
        </xdr:cNvSpPr>
      </xdr:nvSpPr>
      <xdr:spPr>
        <a:xfrm>
          <a:off x="95250" y="190500"/>
          <a:ext cx="9620250" cy="317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 Lotus cam pulley is directional</a:t>
          </a:r>
          <a:r>
            <a:rPr lang="en-US" cap="none" sz="1000" b="0" i="0" u="none" baseline="0">
              <a:latin typeface="Arial"/>
              <a:ea typeface="Arial"/>
              <a:cs typeface="Arial"/>
            </a:rPr>
            <a:t>.     When installed properly it will time the cam to the indicated MOP  (red dot = 110° MOP,  blue = 100° MOP,  yellow = 102.5°  and  a green dot = 104° MOP).   When the pulley is installed backwards,  the cam timing will be off by 10 degrees.   A 110° MOP red dot pulley installed backwards yields a 100° MOP (blue dot).   Initially Lotus produced separate 110° MOP red dot and 100° MOP blue dot pulleys.   Later they consolidated and produced one  110°/100° MOP,  red/ blue dot pulley.   As an installation guide,  a raised bump was cast on one side of one spoke.   When the pulley is installed on the EXHAUST cam with the raised bump facing FORWARD,  the timing is 110° MOP.    When the pulley is installed on the INTAKE cam with the raised bump facing BACKWARDS,  the timing is 110° MOP.   In either case,  reversing the pulley gives a 100° MOP (blue dot).    The original 110° MOP red dot pulley was part number H907E0309F,  followed by the 100° MOP,  blue dot pulley,  P/N F907E0309F.   Both were subsequently replaced by the combined 110/ 100 MOP,  Red/ Blue dot pulley,  P/N H907E0309Y.   The original single MOP pulleys are no longer available from the factory.
The single MOP pulleys (110° only,   100° only,  102.5 and 104) only have one set of timing marks,  so ignore the cast in raised bump on the spoke.   Install the exhaust pulley with the timing dot on the rim that is next to the </a:t>
          </a:r>
          <a:r>
            <a:rPr lang="en-US" cap="none" sz="1000" b="1" i="0" u="none" baseline="0">
              <a:latin typeface="Arial"/>
              <a:ea typeface="Arial"/>
              <a:cs typeface="Arial"/>
            </a:rPr>
            <a:t>"EX"</a:t>
          </a:r>
          <a:r>
            <a:rPr lang="en-US" cap="none" sz="1000" b="0" i="0" u="none" baseline="0">
              <a:latin typeface="Arial"/>
              <a:ea typeface="Arial"/>
              <a:cs typeface="Arial"/>
            </a:rPr>
            <a:t> mark facing forward.   Similarly,  install the intake pulley with the timing dot next to the </a:t>
          </a:r>
          <a:r>
            <a:rPr lang="en-US" cap="none" sz="1000" b="1" i="0" u="none" baseline="0">
              <a:latin typeface="Arial"/>
              <a:ea typeface="Arial"/>
              <a:cs typeface="Arial"/>
            </a:rPr>
            <a:t>"IN"</a:t>
          </a:r>
          <a:r>
            <a:rPr lang="en-US" cap="none" sz="1000" b="0" i="0" u="none" baseline="0">
              <a:latin typeface="Arial"/>
              <a:ea typeface="Arial"/>
              <a:cs typeface="Arial"/>
            </a:rPr>
            <a:t> mark facing forward.
When installing the timing belt,  align the two cam timing dots so they are immediately adjacent to one another and both are on the imaginary centerline between the two pulleys.
</a:t>
          </a:r>
          <a:r>
            <a:rPr lang="en-US" cap="none" sz="1000" b="1" i="0" u="none" baseline="0">
              <a:solidFill>
                <a:srgbClr val="FF0000"/>
              </a:solidFill>
              <a:latin typeface="Arial"/>
              <a:ea typeface="Arial"/>
              <a:cs typeface="Arial"/>
            </a:rPr>
            <a:t>NOTE:  Never turn the engine backwards.</a:t>
          </a:r>
          <a:r>
            <a:rPr lang="en-US" cap="none" sz="1000" b="0" i="0" u="none" baseline="0">
              <a:solidFill>
                <a:srgbClr val="000000"/>
              </a:solidFill>
              <a:latin typeface="Arial"/>
              <a:ea typeface="Arial"/>
              <a:cs typeface="Arial"/>
            </a:rPr>
            <a:t>  907's equipped with semi-automatic tensioners may jump timing since the tensioner is not designed to keep the belt tight when turned backwards.   ChargeCooled 910 engines with stock pumps will damage the damage the impellor.   The impellor vanes are rubber,  angle back against the housing.   If turned backwards,  they will try to go over center to angle back the other way and there's an almost certain chance of damaging them.   Non-ChargeCooled engines with eccentric tensioners are safe to rotate backwards,  but it's best to develop the habit of always turning it in it's normal operating direction.</a:t>
          </a:r>
          <a:r>
            <a:rPr lang="en-US" cap="none" sz="1000" b="0" i="0" u="none" baseline="0">
              <a:latin typeface="Arial"/>
              <a:ea typeface="Arial"/>
              <a:cs typeface="Arial"/>
            </a:rPr>
            <a:t>
</a:t>
          </a:r>
        </a:p>
      </xdr:txBody>
    </xdr:sp>
    <xdr:clientData/>
  </xdr:twoCellAnchor>
  <xdr:twoCellAnchor>
    <xdr:from>
      <xdr:col>0</xdr:col>
      <xdr:colOff>95250</xdr:colOff>
      <xdr:row>10</xdr:row>
      <xdr:rowOff>0</xdr:rowOff>
    </xdr:from>
    <xdr:to>
      <xdr:col>19</xdr:col>
      <xdr:colOff>0</xdr:colOff>
      <xdr:row>15</xdr:row>
      <xdr:rowOff>876300</xdr:rowOff>
    </xdr:to>
    <xdr:sp>
      <xdr:nvSpPr>
        <xdr:cNvPr id="2" name="TextBox 2"/>
        <xdr:cNvSpPr txBox="1">
          <a:spLocks noChangeArrowheads="1"/>
        </xdr:cNvSpPr>
      </xdr:nvSpPr>
      <xdr:spPr>
        <a:xfrm>
          <a:off x="95250" y="7715250"/>
          <a:ext cx="9620250" cy="538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910  Turbo Engines:</a:t>
          </a:r>
          <a:r>
            <a:rPr lang="en-US" cap="none" sz="1000" b="0" i="0" u="none" baseline="0">
              <a:latin typeface="Arial"/>
              <a:ea typeface="Arial"/>
              <a:cs typeface="Arial"/>
            </a:rPr>
            <a:t>
The 910 Turbo uses 107 cams and early engines were all factory timed at their nominal 104° MOP's.   Then Lotus began retarding the cam timing in order to meet ever tightening emissions requirments.   First,  in 1983,  the Federal carburetted Turbo's intake cam was retarded  6°  to  110° ATDC MOP by installing a red dot pulley.   Then,  in 1985,  the Federal HCI's exhaust cam was also retarded 4°  to  100° BTDC MOP by installing a blue dot pulley.   Fortunately,  it's relatively easy to put the cam timing back to nominal,  especially if you do it when the timing belt is being replaced anyway.
</a:t>
          </a:r>
          <a:r>
            <a:rPr lang="en-US" cap="none" sz="1000" b="1" i="0" u="none" baseline="0">
              <a:latin typeface="Arial"/>
              <a:ea typeface="Arial"/>
              <a:cs typeface="Arial"/>
            </a:rPr>
            <a:t>NOTE:</a:t>
          </a:r>
          <a:r>
            <a:rPr lang="en-US" cap="none" sz="1000" b="0" i="0" u="none" baseline="0">
              <a:latin typeface="Arial"/>
              <a:ea typeface="Arial"/>
              <a:cs typeface="Arial"/>
            </a:rPr>
            <a:t>   Design nominal MOP for the Turbo's 107 cam is 104°. 
             All  910 Turbos were factory equipped with a 104° pulley on the auxiliary shaft  regardless of cam MOP.
A Federal Carburetted Turbo Esprit had the cams timed 110° Intake / 104° Exhaust.   The exhaust is right where you want it,  so the only change required is to install a 104° MOP,  green dot pulley on the intake cam.   Fortunately,  there's a 104° pulley on the auxiliary shaft (oil pump/ distributor),  so you won't need to buy one.   Just swap the intake cam and auxiliary shaft pulleys.   Install the 104° pulley on the intake cam with the green dot next to the </a:t>
          </a:r>
          <a:r>
            <a:rPr lang="en-US" cap="none" sz="1000" b="1" i="0" u="none" baseline="0">
              <a:latin typeface="Arial"/>
              <a:ea typeface="Arial"/>
              <a:cs typeface="Arial"/>
            </a:rPr>
            <a:t>"IN"</a:t>
          </a:r>
          <a:r>
            <a:rPr lang="en-US" cap="none" sz="1000" b="0" i="0" u="none" baseline="0">
              <a:latin typeface="Arial"/>
              <a:ea typeface="Arial"/>
              <a:cs typeface="Arial"/>
            </a:rPr>
            <a:t>  mark facing forward.   Putting the 110° MOP red dot pulley on the aux. shaft will change the distributor timing a little even if you do carefully install it exactly the same way the old pulley was.   There's no avoiding it.   So just plan on retiming the distributor as part of the deal.   DOM &amp; ROW carburetted Turbos all had both cams factory timed at their nominal 104° MOP,  so no changes are required.
A Federal Fuel Injected Turbo  (both Bosch and GM,  1985 G-Turbo HCI  through the S4s)  had the cams timed 110° Intake / 100° Exhaust.   Both cams need to be advanced,  so you will need two 104° MOP,  green dot pulleys.   Again,  swap one cam pulley with the auxiliary pulley,  and purchase one additional.   Install the 104° pulley on the intake cam with the green dot next to the </a:t>
          </a:r>
          <a:r>
            <a:rPr lang="en-US" cap="none" sz="1000" b="1" i="0" u="none" baseline="0">
              <a:latin typeface="Arial"/>
              <a:ea typeface="Arial"/>
              <a:cs typeface="Arial"/>
            </a:rPr>
            <a:t>"IN"</a:t>
          </a:r>
          <a:r>
            <a:rPr lang="en-US" cap="none" sz="1000" b="0" i="0" u="none" baseline="0">
              <a:latin typeface="Arial"/>
              <a:ea typeface="Arial"/>
              <a:cs typeface="Arial"/>
            </a:rPr>
            <a:t>  mark facing forward,  and on the exhaust cam with the green dot next to the </a:t>
          </a:r>
          <a:r>
            <a:rPr lang="en-US" cap="none" sz="1000" b="1" i="0" u="none" baseline="0">
              <a:latin typeface="Arial"/>
              <a:ea typeface="Arial"/>
              <a:cs typeface="Arial"/>
            </a:rPr>
            <a:t>"EX"</a:t>
          </a:r>
          <a:r>
            <a:rPr lang="en-US" cap="none" sz="1000" b="0" i="0" u="none" baseline="0">
              <a:latin typeface="Arial"/>
              <a:ea typeface="Arial"/>
              <a:cs typeface="Arial"/>
            </a:rPr>
            <a:t> mark facing forward.   Bosch Fuel Injected cars still have a distributor,  so plan on re-timing the ignition.   However,  GM-ECU equipped cars don't have a distributor  (the ignition is crank-triggered)  and the ignition timing won't be distrubed by the pulley and/or timing belt change.
I'm not certain that DOM &amp; ROW cars were affected as early as the Federal cars (1985),  but eventually all Esprits in all markets were timed like the Federal fuel injected cars...  110° Intake / 100° Exhaust.   The same procedure will work for them.   Buy one pulley and swap the aux. pulley.
The pulleys can be changed without removing the V-belts.   The timing belt will have to be slid forward off the pulleys,  but it won't have to be removed from the engine.   If all you do is re-time the cams,  it's not a big job.   And if the pulley change is done when the timing belt is changed,  then even much of the work will be done anyway as part of the belt change,  and the incremental labor required just to re-time the cam(s) is minimal.   For minimal labor and not much cost,  this is probably the best performance bargain in the Lotus toy box.
Of course,  be aware that you are messing with an emissons sensitive setting.   Depending upon local emissions requirements and inspection procedures,  the engine may not pass inspection after the change.   Be prepared to make timing the cams an annual event at inspection time.   In that case,  the expense of adjustable cam pulleys becomes a good value.  Buy a set that include a graduated scale in degrees and a pointer.   Then re-timing the cams is a simple matter of loosening the pinch bolts,  adjust the timing and tightening the bolts again.   Easy and relatively quick.</a:t>
          </a:r>
        </a:p>
      </xdr:txBody>
    </xdr:sp>
    <xdr:clientData/>
  </xdr:twoCellAnchor>
  <xdr:twoCellAnchor>
    <xdr:from>
      <xdr:col>0</xdr:col>
      <xdr:colOff>95250</xdr:colOff>
      <xdr:row>5</xdr:row>
      <xdr:rowOff>0</xdr:rowOff>
    </xdr:from>
    <xdr:to>
      <xdr:col>19</xdr:col>
      <xdr:colOff>0</xdr:colOff>
      <xdr:row>9</xdr:row>
      <xdr:rowOff>0</xdr:rowOff>
    </xdr:to>
    <xdr:sp>
      <xdr:nvSpPr>
        <xdr:cNvPr id="3" name="TextBox 3"/>
        <xdr:cNvSpPr txBox="1">
          <a:spLocks noChangeArrowheads="1"/>
        </xdr:cNvSpPr>
      </xdr:nvSpPr>
      <xdr:spPr>
        <a:xfrm>
          <a:off x="95250" y="3524250"/>
          <a:ext cx="9620250" cy="402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907  &amp;  912  NATURALLY  ASPIRATED:</a:t>
          </a:r>
          <a:r>
            <a:rPr lang="en-US" cap="none" sz="1000" b="0" i="0" u="none" baseline="0">
              <a:latin typeface="Arial"/>
              <a:ea typeface="Arial"/>
              <a:cs typeface="Arial"/>
            </a:rPr>
            <a:t>
Federal spec 907's were sold in the USA and Japan.   Federal 907's were factory equipped with "</a:t>
          </a:r>
          <a:r>
            <a:rPr lang="en-US" cap="none" sz="1000" b="1" i="0" u="none" baseline="0">
              <a:latin typeface="Arial"/>
              <a:ea typeface="Arial"/>
              <a:cs typeface="Arial"/>
            </a:rPr>
            <a:t>C-cams</a:t>
          </a:r>
          <a:r>
            <a:rPr lang="en-US" cap="none" sz="1000" b="0" i="0" u="none" baseline="0">
              <a:latin typeface="Arial"/>
              <a:ea typeface="Arial"/>
              <a:cs typeface="Arial"/>
            </a:rPr>
            <a:t>",  first with a C907E0351Z part number and later switching to F907E101G  (same cam,  I can't explain the number change  ?).   The design nominal MOP for the C-cam is 110° (ATDC for intake and BTDC for exhaust)  and this is achieved by installing  110° MOP,  Red Dot pulleys on the cams.   
1974 and 1978-80 Federal 907's  had the cams timed to a 110° MOP.
1975 Federal,  1976-77 49-State,  and  1976-79 California  had the Intake cam advanced 10 degrees to a 100° MOP ATDC (blue dot).
1980 California 907's  had the Intake cam advanced 7.5° degrees to a 102.5° MOP ATDC (yellow dot pulley meant for the E-cam).
1974 Euro 907's used the  D-cam  timed to a 110° MOP  (red dot).
1975 Euro 907's switched to the C-cam also used in the Federal engines and timed both to a 110° MOP  (red dot).
1976-80 Euro 907's switched to a new,  torquier E-cam with a 102.5° MOP  (yellow dot).
The Spec 4 Federal  and Spec 6 49-State / California engines had the intake cams advanced 10°  to  110° MOP ATDC.   That accomplished two things.   1)  it increased the overlap by 10° which allowed the intake charge and exhaust to co-mingle a bit more.   That gave much the same emissions effect as Exhaust Gas Recirculation (EGR) without the cost and downsides of actually installing a system...  and  2)  it produced a little extra top end horsepower.   Other emissions changes like very retarded ignition timing,  very slow mechanical advance,  and carb jetting changes had really sapped the engine's horsepower...  it was pretty pathetic.   Advancing the cam produced a little more top-end horsepower,  and horsepower sells cars...  so that was good.   But the additional top end horsepower came at the expense of low end torque,  something the 907 had very little of to spare...  so that was bad.   The engine became even more difficult to drive at anything less than full scream,  it was no fun in traffic,  and pretty ordinary econo-boxes could trounce it in the stop light grand prix.
Setting the  INTAKE  cam timing back to 110° MOP will help bolster the low end torque a bit.   All that is required is to remove the intake cam pulley,  flip it around so the raised bump on one spoke faces backward,  re-install it and time the cams using the red dots on both pulleys (raised bump on the exhaust pulley should face forward).   Simple.   Horsepower will be down a bit due to that change,  but the extra low end torque will make the engine easier to drive in traffic.   Then advancing the static ignition timing to 14-16° BTDC and recurving the distributor's mechanical advance to  16-18°  all in by 2500 rpm will restore most of the engine's pep...  more than was lost by retarding the intake cam back to it's nominal 110° MOP.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2</xdr:col>
      <xdr:colOff>0</xdr:colOff>
      <xdr:row>7</xdr:row>
      <xdr:rowOff>9525</xdr:rowOff>
    </xdr:to>
    <xdr:sp>
      <xdr:nvSpPr>
        <xdr:cNvPr id="1" name="TextBox 1"/>
        <xdr:cNvSpPr txBox="1">
          <a:spLocks noChangeArrowheads="1"/>
        </xdr:cNvSpPr>
      </xdr:nvSpPr>
      <xdr:spPr>
        <a:xfrm>
          <a:off x="200025" y="190500"/>
          <a:ext cx="6705600" cy="34766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JH Guru, Garry Kemps comments on the 104 cams:
"Personally I think the 104 is quite a good cam.   Not particularly in a 2 litre and especially a low compression engine,  but if they are in a 2.2 with decent compression (10+) they are perfectly easy to get along with.
I have seen in the States a bit of confusion about what a 104 exactly is.   It should be 272 degrees (at 10 thou lash) and 0.415" lift.   I think there may be a few reprofiles around purporting to be a 104 but really are just something "close enough".
The 107 is a good all rounder but it does tend to run out of breath around 5500rpm.   It'll pull up to 7000rpm OK,  but really its starting to lose its edge after 5500 (in a 2.2 anyway).
The 104 however will pull clean and strong to 7000 rpm.   It comes alive at about 3-4000 rpm but that's not to say there's nothing below that.   It'll tick over just fine at 900rpm and is totally docile to use in traffic."
</a:t>
          </a:r>
          <a:r>
            <a:rPr lang="en-US" cap="none" sz="1200" b="0" i="0" u="none" baseline="0">
              <a:solidFill>
                <a:srgbClr val="0000FF"/>
              </a:solidFill>
              <a:latin typeface="Arial"/>
              <a:ea typeface="Arial"/>
              <a:cs typeface="Arial"/>
            </a:rPr>
            <a:t>(The Lotus 104 cam profile  = Cosworth BDA cam profile   (Jeff at JAE told me  --  tse)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Z70"/>
  <sheetViews>
    <sheetView showGridLines="0" tabSelected="1" zoomScale="80" zoomScaleNormal="80" workbookViewId="0" topLeftCell="A1">
      <selection activeCell="A1" sqref="A1"/>
    </sheetView>
  </sheetViews>
  <sheetFormatPr defaultColWidth="9.140625" defaultRowHeight="12.75"/>
  <cols>
    <col min="1" max="1" width="1.7109375" style="63" customWidth="1"/>
    <col min="2" max="2" width="28.8515625" style="63" customWidth="1"/>
    <col min="3" max="3" width="0.85546875" style="63" customWidth="1"/>
    <col min="4" max="4" width="7.8515625" style="63" customWidth="1"/>
    <col min="5" max="5" width="4.8515625" style="66" customWidth="1"/>
    <col min="6" max="6" width="12.140625" style="66" customWidth="1"/>
    <col min="7" max="7" width="9.7109375" style="63" customWidth="1"/>
    <col min="8" max="8" width="0.85546875" style="63" customWidth="1"/>
    <col min="9" max="9" width="9.00390625" style="63" customWidth="1"/>
    <col min="10" max="10" width="6.7109375" style="67" customWidth="1"/>
    <col min="11" max="11" width="0.85546875" style="63" customWidth="1"/>
    <col min="12" max="12" width="12.140625" style="66" customWidth="1"/>
    <col min="13" max="13" width="6.57421875" style="66" customWidth="1"/>
    <col min="14" max="14" width="12.140625" style="66" customWidth="1"/>
    <col min="15" max="15" width="0.85546875" style="63" customWidth="1"/>
    <col min="16" max="16" width="12.140625" style="66" customWidth="1"/>
    <col min="17" max="17" width="6.57421875" style="66" customWidth="1"/>
    <col min="18" max="18" width="12.140625" style="66" customWidth="1"/>
    <col min="19" max="19" width="0.85546875" style="63" customWidth="1"/>
    <col min="20" max="20" width="58.140625" style="63" customWidth="1"/>
    <col min="21" max="16384" width="9.140625" style="63" customWidth="1"/>
  </cols>
  <sheetData>
    <row r="1" ht="13.5" thickBot="1"/>
    <row r="2" spans="2:20" ht="12.75">
      <c r="B2" s="155" t="s">
        <v>117</v>
      </c>
      <c r="C2" s="66"/>
      <c r="D2" s="68"/>
      <c r="E2" s="156" t="s">
        <v>118</v>
      </c>
      <c r="F2" s="70"/>
      <c r="G2" s="71"/>
      <c r="H2" s="66"/>
      <c r="I2" s="157" t="s">
        <v>14</v>
      </c>
      <c r="J2" s="158" t="s">
        <v>3</v>
      </c>
      <c r="K2" s="66"/>
      <c r="L2" s="157" t="s">
        <v>119</v>
      </c>
      <c r="M2" s="70" t="s">
        <v>120</v>
      </c>
      <c r="N2" s="71" t="s">
        <v>162</v>
      </c>
      <c r="O2" s="66"/>
      <c r="P2" s="157" t="s">
        <v>121</v>
      </c>
      <c r="Q2" s="70" t="s">
        <v>120</v>
      </c>
      <c r="R2" s="71" t="s">
        <v>162</v>
      </c>
      <c r="S2" s="66"/>
      <c r="T2" s="155" t="s">
        <v>192</v>
      </c>
    </row>
    <row r="3" spans="2:20" ht="15" customHeight="1" thickBot="1">
      <c r="B3" s="74" t="s">
        <v>202</v>
      </c>
      <c r="C3" s="66"/>
      <c r="D3" s="75" t="s">
        <v>122</v>
      </c>
      <c r="E3" s="76" t="s">
        <v>123</v>
      </c>
      <c r="F3" s="76" t="s">
        <v>124</v>
      </c>
      <c r="G3" s="77" t="s">
        <v>125</v>
      </c>
      <c r="H3" s="66"/>
      <c r="I3" s="78" t="s">
        <v>126</v>
      </c>
      <c r="J3" s="79" t="s">
        <v>127</v>
      </c>
      <c r="K3" s="66"/>
      <c r="L3" s="78" t="s">
        <v>128</v>
      </c>
      <c r="M3" s="99" t="s">
        <v>129</v>
      </c>
      <c r="N3" s="77" t="s">
        <v>163</v>
      </c>
      <c r="O3" s="66"/>
      <c r="P3" s="78" t="s">
        <v>128</v>
      </c>
      <c r="Q3" s="99" t="s">
        <v>129</v>
      </c>
      <c r="R3" s="77" t="s">
        <v>163</v>
      </c>
      <c r="S3" s="66"/>
      <c r="T3" s="141" t="s">
        <v>191</v>
      </c>
    </row>
    <row r="4" ht="13.5" thickBot="1"/>
    <row r="5" spans="2:20" ht="13.5" thickBot="1">
      <c r="B5" s="80" t="s">
        <v>168</v>
      </c>
      <c r="D5" s="81" t="s">
        <v>130</v>
      </c>
      <c r="E5" s="82" t="s">
        <v>131</v>
      </c>
      <c r="F5" s="82" t="s">
        <v>84</v>
      </c>
      <c r="G5" s="83" t="s">
        <v>132</v>
      </c>
      <c r="I5" s="84" t="s">
        <v>133</v>
      </c>
      <c r="J5" s="85">
        <v>0.35</v>
      </c>
      <c r="L5" s="93" t="s">
        <v>134</v>
      </c>
      <c r="M5" s="127" t="s">
        <v>135</v>
      </c>
      <c r="N5" s="105" t="s">
        <v>184</v>
      </c>
      <c r="P5" s="93" t="s">
        <v>134</v>
      </c>
      <c r="Q5" s="127" t="s">
        <v>135</v>
      </c>
      <c r="R5" s="105" t="s">
        <v>184</v>
      </c>
      <c r="T5" s="228" t="s">
        <v>206</v>
      </c>
    </row>
    <row r="6" spans="2:20" ht="13.5" thickBot="1">
      <c r="B6" s="86"/>
      <c r="J6" s="87" t="s">
        <v>179</v>
      </c>
      <c r="L6" s="100" t="s">
        <v>134</v>
      </c>
      <c r="M6" s="101" t="s">
        <v>135</v>
      </c>
      <c r="N6" s="103" t="s">
        <v>164</v>
      </c>
      <c r="P6" s="100" t="s">
        <v>134</v>
      </c>
      <c r="Q6" s="101" t="s">
        <v>135</v>
      </c>
      <c r="R6" s="103" t="s">
        <v>164</v>
      </c>
      <c r="T6" s="227"/>
    </row>
    <row r="7" spans="14:18" ht="13.5" thickBot="1">
      <c r="N7" s="106"/>
      <c r="R7" s="106"/>
    </row>
    <row r="8" spans="2:20" ht="13.5" thickBot="1">
      <c r="B8" s="88" t="s">
        <v>167</v>
      </c>
      <c r="D8" s="81" t="s">
        <v>130</v>
      </c>
      <c r="E8" s="82" t="s">
        <v>136</v>
      </c>
      <c r="F8" s="159" t="s">
        <v>161</v>
      </c>
      <c r="G8" s="83" t="s">
        <v>137</v>
      </c>
      <c r="I8" s="84" t="s">
        <v>138</v>
      </c>
      <c r="J8" s="85">
        <v>0.34</v>
      </c>
      <c r="L8" s="93" t="s">
        <v>134</v>
      </c>
      <c r="M8" s="127" t="s">
        <v>135</v>
      </c>
      <c r="N8" s="105" t="s">
        <v>184</v>
      </c>
      <c r="P8" s="93" t="s">
        <v>134</v>
      </c>
      <c r="Q8" s="127" t="s">
        <v>135</v>
      </c>
      <c r="R8" s="105" t="s">
        <v>184</v>
      </c>
      <c r="T8" s="88" t="s">
        <v>203</v>
      </c>
    </row>
    <row r="9" spans="2:20" ht="13.5" thickBot="1">
      <c r="B9" s="113" t="s">
        <v>166</v>
      </c>
      <c r="D9" s="96"/>
      <c r="E9" s="99"/>
      <c r="F9" s="121" t="s">
        <v>182</v>
      </c>
      <c r="J9" s="87" t="s">
        <v>179</v>
      </c>
      <c r="L9" s="100" t="s">
        <v>134</v>
      </c>
      <c r="M9" s="101" t="s">
        <v>135</v>
      </c>
      <c r="N9" s="103" t="s">
        <v>164</v>
      </c>
      <c r="P9" s="100" t="s">
        <v>134</v>
      </c>
      <c r="Q9" s="101" t="s">
        <v>135</v>
      </c>
      <c r="R9" s="103" t="s">
        <v>164</v>
      </c>
      <c r="T9" s="95" t="s">
        <v>194</v>
      </c>
    </row>
    <row r="10" spans="2:19" ht="13.5" thickBot="1">
      <c r="B10" s="74" t="s">
        <v>165</v>
      </c>
      <c r="J10" s="87"/>
      <c r="L10" s="114"/>
      <c r="M10" s="115"/>
      <c r="N10" s="116"/>
      <c r="O10" s="117"/>
      <c r="P10" s="114"/>
      <c r="Q10" s="115"/>
      <c r="R10" s="116"/>
      <c r="S10" s="117"/>
    </row>
    <row r="11" spans="14:18" ht="13.5" thickBot="1">
      <c r="N11" s="106"/>
      <c r="R11" s="106"/>
    </row>
    <row r="12" spans="2:20" ht="13.5" thickBot="1">
      <c r="B12" s="88" t="s">
        <v>171</v>
      </c>
      <c r="D12" s="81" t="s">
        <v>130</v>
      </c>
      <c r="E12" s="82" t="s">
        <v>136</v>
      </c>
      <c r="F12" s="82" t="s">
        <v>161</v>
      </c>
      <c r="G12" s="83" t="s">
        <v>137</v>
      </c>
      <c r="I12" s="84" t="s">
        <v>138</v>
      </c>
      <c r="J12" s="85">
        <v>0.34</v>
      </c>
      <c r="L12" s="147" t="s">
        <v>139</v>
      </c>
      <c r="M12" s="144" t="s">
        <v>140</v>
      </c>
      <c r="N12" s="105" t="s">
        <v>181</v>
      </c>
      <c r="P12" s="93" t="s">
        <v>134</v>
      </c>
      <c r="Q12" s="127" t="s">
        <v>135</v>
      </c>
      <c r="R12" s="105" t="s">
        <v>184</v>
      </c>
      <c r="T12" s="151" t="s">
        <v>206</v>
      </c>
    </row>
    <row r="13" spans="2:20" ht="13.5" thickBot="1">
      <c r="B13" s="113" t="s">
        <v>169</v>
      </c>
      <c r="J13" s="87" t="s">
        <v>179</v>
      </c>
      <c r="L13" s="100" t="s">
        <v>134</v>
      </c>
      <c r="M13" s="101" t="s">
        <v>135</v>
      </c>
      <c r="N13" s="103" t="s">
        <v>164</v>
      </c>
      <c r="P13" s="100" t="s">
        <v>134</v>
      </c>
      <c r="Q13" s="101" t="s">
        <v>135</v>
      </c>
      <c r="R13" s="103" t="s">
        <v>164</v>
      </c>
      <c r="T13" s="152" t="s">
        <v>207</v>
      </c>
    </row>
    <row r="14" spans="2:20" ht="13.5" thickBot="1">
      <c r="B14" s="95" t="s">
        <v>170</v>
      </c>
      <c r="N14" s="106"/>
      <c r="R14" s="106"/>
      <c r="T14" s="95" t="s">
        <v>203</v>
      </c>
    </row>
    <row r="15" spans="14:18" ht="13.5" thickBot="1">
      <c r="N15" s="106"/>
      <c r="R15" s="106"/>
    </row>
    <row r="16" spans="2:20" ht="13.5" thickBot="1">
      <c r="B16" s="80" t="s">
        <v>172</v>
      </c>
      <c r="D16" s="81" t="s">
        <v>130</v>
      </c>
      <c r="E16" s="82" t="s">
        <v>141</v>
      </c>
      <c r="F16" s="82" t="s">
        <v>74</v>
      </c>
      <c r="G16" s="83" t="s">
        <v>142</v>
      </c>
      <c r="I16" s="84" t="s">
        <v>143</v>
      </c>
      <c r="J16" s="85">
        <v>0.344</v>
      </c>
      <c r="L16" s="93" t="s">
        <v>144</v>
      </c>
      <c r="M16" s="131" t="s">
        <v>145</v>
      </c>
      <c r="N16" s="105" t="s">
        <v>83</v>
      </c>
      <c r="P16" s="93" t="s">
        <v>144</v>
      </c>
      <c r="Q16" s="131" t="s">
        <v>145</v>
      </c>
      <c r="R16" s="105" t="s">
        <v>83</v>
      </c>
      <c r="T16" s="88" t="s">
        <v>180</v>
      </c>
    </row>
    <row r="17" spans="2:20" ht="13.5" thickBot="1">
      <c r="B17" s="86"/>
      <c r="J17" s="87" t="s">
        <v>179</v>
      </c>
      <c r="L17" s="100" t="s">
        <v>144</v>
      </c>
      <c r="M17" s="102" t="s">
        <v>145</v>
      </c>
      <c r="N17" s="103" t="s">
        <v>83</v>
      </c>
      <c r="P17" s="100" t="s">
        <v>144</v>
      </c>
      <c r="Q17" s="102" t="s">
        <v>145</v>
      </c>
      <c r="R17" s="103" t="s">
        <v>83</v>
      </c>
      <c r="T17" s="95" t="s">
        <v>183</v>
      </c>
    </row>
    <row r="18" spans="14:24" ht="13.5" thickBot="1">
      <c r="N18" s="106"/>
      <c r="R18" s="106"/>
      <c r="U18"/>
      <c r="V18"/>
      <c r="W18"/>
      <c r="X18"/>
    </row>
    <row r="19" spans="2:24" ht="13.5" thickBot="1">
      <c r="B19" s="80" t="s">
        <v>173</v>
      </c>
      <c r="D19" s="81" t="s">
        <v>130</v>
      </c>
      <c r="E19" s="82" t="s">
        <v>136</v>
      </c>
      <c r="F19" s="82" t="s">
        <v>161</v>
      </c>
      <c r="G19" s="83" t="s">
        <v>137</v>
      </c>
      <c r="I19" s="84" t="s">
        <v>138</v>
      </c>
      <c r="J19" s="85">
        <v>0.34</v>
      </c>
      <c r="L19" s="145" t="s">
        <v>144</v>
      </c>
      <c r="M19" s="146" t="s">
        <v>145</v>
      </c>
      <c r="N19" s="105" t="s">
        <v>83</v>
      </c>
      <c r="P19" s="93" t="s">
        <v>134</v>
      </c>
      <c r="Q19" s="127" t="s">
        <v>135</v>
      </c>
      <c r="R19" s="105" t="s">
        <v>164</v>
      </c>
      <c r="T19" s="88" t="s">
        <v>183</v>
      </c>
      <c r="U19"/>
      <c r="V19"/>
      <c r="W19"/>
      <c r="X19"/>
    </row>
    <row r="20" spans="2:20" ht="13.5" thickBot="1">
      <c r="B20" s="86"/>
      <c r="J20" s="87" t="s">
        <v>179</v>
      </c>
      <c r="L20" s="148" t="s">
        <v>134</v>
      </c>
      <c r="M20" s="101" t="s">
        <v>135</v>
      </c>
      <c r="N20" s="103" t="s">
        <v>164</v>
      </c>
      <c r="P20" s="100" t="s">
        <v>134</v>
      </c>
      <c r="Q20" s="101" t="s">
        <v>135</v>
      </c>
      <c r="R20" s="103" t="s">
        <v>164</v>
      </c>
      <c r="T20" s="95" t="s">
        <v>185</v>
      </c>
    </row>
    <row r="21" spans="2:18" ht="13.5" thickBot="1">
      <c r="B21" s="205" t="s">
        <v>260</v>
      </c>
      <c r="C21" s="206"/>
      <c r="D21" s="207"/>
      <c r="N21" s="106"/>
      <c r="R21" s="106"/>
    </row>
    <row r="22" spans="2:20" ht="13.5" thickBot="1">
      <c r="B22" s="133" t="s">
        <v>261</v>
      </c>
      <c r="D22" s="142" t="s">
        <v>130</v>
      </c>
      <c r="E22" s="82">
        <v>107</v>
      </c>
      <c r="F22" s="82" t="s">
        <v>158</v>
      </c>
      <c r="G22" s="83" t="s">
        <v>146</v>
      </c>
      <c r="I22" s="84" t="s">
        <v>151</v>
      </c>
      <c r="J22" s="85">
        <v>0.378</v>
      </c>
      <c r="L22" s="93" t="s">
        <v>147</v>
      </c>
      <c r="M22" s="128" t="s">
        <v>148</v>
      </c>
      <c r="N22" s="105" t="s">
        <v>88</v>
      </c>
      <c r="P22" s="93" t="s">
        <v>147</v>
      </c>
      <c r="Q22" s="128" t="s">
        <v>148</v>
      </c>
      <c r="R22" s="105" t="s">
        <v>88</v>
      </c>
      <c r="T22" s="88" t="s">
        <v>193</v>
      </c>
    </row>
    <row r="23" spans="2:20" ht="13.5" thickBot="1">
      <c r="B23" s="208" t="s">
        <v>262</v>
      </c>
      <c r="C23" s="209"/>
      <c r="D23" s="210"/>
      <c r="J23" s="87" t="s">
        <v>179</v>
      </c>
      <c r="L23" s="100" t="s">
        <v>147</v>
      </c>
      <c r="M23" s="104" t="s">
        <v>148</v>
      </c>
      <c r="N23" s="103" t="s">
        <v>88</v>
      </c>
      <c r="P23" s="100" t="s">
        <v>147</v>
      </c>
      <c r="Q23" s="104" t="s">
        <v>148</v>
      </c>
      <c r="R23" s="103" t="s">
        <v>88</v>
      </c>
      <c r="T23" s="95"/>
    </row>
    <row r="24" spans="2:18" ht="13.5" thickBot="1">
      <c r="B24" s="211" t="s">
        <v>263</v>
      </c>
      <c r="C24" s="212"/>
      <c r="D24" s="213"/>
      <c r="N24" s="106"/>
      <c r="R24" s="106"/>
    </row>
    <row r="25" spans="2:21" ht="12.75">
      <c r="B25" s="133" t="s">
        <v>293</v>
      </c>
      <c r="D25" s="142" t="s">
        <v>119</v>
      </c>
      <c r="E25" s="91">
        <v>104</v>
      </c>
      <c r="F25" s="91" t="s">
        <v>175</v>
      </c>
      <c r="G25" s="92" t="s">
        <v>149</v>
      </c>
      <c r="I25" s="93" t="s">
        <v>138</v>
      </c>
      <c r="J25" s="73">
        <v>0.41</v>
      </c>
      <c r="L25" s="72" t="s">
        <v>147</v>
      </c>
      <c r="M25" s="129" t="s">
        <v>148</v>
      </c>
      <c r="N25" s="105" t="s">
        <v>88</v>
      </c>
      <c r="P25" s="94"/>
      <c r="Q25" s="123"/>
      <c r="R25" s="124"/>
      <c r="T25" s="88" t="s">
        <v>193</v>
      </c>
      <c r="U25" s="122" t="s">
        <v>316</v>
      </c>
    </row>
    <row r="26" spans="2:20" ht="13.5" thickBot="1">
      <c r="B26" s="74" t="s">
        <v>174</v>
      </c>
      <c r="D26" s="96" t="s">
        <v>121</v>
      </c>
      <c r="E26" s="76">
        <v>107</v>
      </c>
      <c r="F26" s="76" t="s">
        <v>176</v>
      </c>
      <c r="G26" s="97" t="s">
        <v>146</v>
      </c>
      <c r="I26" s="98" t="s">
        <v>151</v>
      </c>
      <c r="J26" s="79">
        <v>0.378</v>
      </c>
      <c r="L26" s="108"/>
      <c r="M26" s="109"/>
      <c r="N26" s="110"/>
      <c r="P26" s="125" t="s">
        <v>147</v>
      </c>
      <c r="Q26" s="130" t="s">
        <v>148</v>
      </c>
      <c r="R26" s="126" t="s">
        <v>88</v>
      </c>
      <c r="T26" s="133"/>
    </row>
    <row r="27" spans="10:20" ht="13.5" thickBot="1">
      <c r="J27" s="87" t="s">
        <v>179</v>
      </c>
      <c r="L27" s="111" t="s">
        <v>147</v>
      </c>
      <c r="M27" s="112" t="s">
        <v>148</v>
      </c>
      <c r="N27" s="103" t="s">
        <v>88</v>
      </c>
      <c r="P27" s="111" t="s">
        <v>147</v>
      </c>
      <c r="Q27" s="112" t="s">
        <v>148</v>
      </c>
      <c r="R27" s="103" t="s">
        <v>88</v>
      </c>
      <c r="T27" s="95"/>
    </row>
    <row r="28" spans="14:18" ht="13.5" thickBot="1">
      <c r="N28" s="106"/>
      <c r="R28" s="106"/>
    </row>
    <row r="29" spans="2:20" ht="13.5" thickBot="1">
      <c r="B29" s="88" t="s">
        <v>150</v>
      </c>
      <c r="D29" s="81" t="s">
        <v>130</v>
      </c>
      <c r="E29" s="82">
        <v>107</v>
      </c>
      <c r="F29" s="82" t="s">
        <v>158</v>
      </c>
      <c r="G29" s="83" t="s">
        <v>146</v>
      </c>
      <c r="I29" s="84" t="s">
        <v>151</v>
      </c>
      <c r="J29" s="85">
        <v>0.378</v>
      </c>
      <c r="L29" s="93" t="s">
        <v>147</v>
      </c>
      <c r="M29" s="128" t="s">
        <v>148</v>
      </c>
      <c r="N29" s="105" t="s">
        <v>88</v>
      </c>
      <c r="P29" s="93" t="s">
        <v>147</v>
      </c>
      <c r="Q29" s="128" t="s">
        <v>148</v>
      </c>
      <c r="R29" s="105" t="s">
        <v>88</v>
      </c>
      <c r="T29" s="88" t="s">
        <v>193</v>
      </c>
    </row>
    <row r="30" spans="2:20" ht="13.5" thickBot="1">
      <c r="B30" s="89" t="s">
        <v>152</v>
      </c>
      <c r="J30" s="87" t="s">
        <v>179</v>
      </c>
      <c r="L30" s="100" t="s">
        <v>147</v>
      </c>
      <c r="M30" s="104" t="s">
        <v>148</v>
      </c>
      <c r="N30" s="103" t="s">
        <v>88</v>
      </c>
      <c r="P30" s="100" t="s">
        <v>147</v>
      </c>
      <c r="Q30" s="104" t="s">
        <v>148</v>
      </c>
      <c r="R30" s="103" t="s">
        <v>88</v>
      </c>
      <c r="T30" s="95"/>
    </row>
    <row r="31" spans="14:18" ht="13.5" thickBot="1">
      <c r="N31" s="106"/>
      <c r="R31" s="106"/>
    </row>
    <row r="32" spans="2:20" ht="13.5" thickBot="1">
      <c r="B32" s="88" t="s">
        <v>153</v>
      </c>
      <c r="D32" s="81" t="s">
        <v>130</v>
      </c>
      <c r="E32" s="82">
        <v>107</v>
      </c>
      <c r="F32" s="82" t="s">
        <v>158</v>
      </c>
      <c r="G32" s="83" t="s">
        <v>146</v>
      </c>
      <c r="I32" s="84" t="s">
        <v>151</v>
      </c>
      <c r="J32" s="85">
        <v>0.378</v>
      </c>
      <c r="L32" s="93" t="s">
        <v>147</v>
      </c>
      <c r="M32" s="128" t="s">
        <v>148</v>
      </c>
      <c r="N32" s="105" t="s">
        <v>88</v>
      </c>
      <c r="P32" s="93" t="s">
        <v>147</v>
      </c>
      <c r="Q32" s="128" t="s">
        <v>148</v>
      </c>
      <c r="R32" s="105" t="s">
        <v>88</v>
      </c>
      <c r="T32" s="88" t="s">
        <v>193</v>
      </c>
    </row>
    <row r="33" spans="2:20" ht="13.5" thickBot="1">
      <c r="B33" s="89" t="s">
        <v>154</v>
      </c>
      <c r="J33" s="87" t="s">
        <v>179</v>
      </c>
      <c r="L33" s="100" t="s">
        <v>147</v>
      </c>
      <c r="M33" s="104" t="s">
        <v>148</v>
      </c>
      <c r="N33" s="103" t="s">
        <v>88</v>
      </c>
      <c r="P33" s="100" t="s">
        <v>147</v>
      </c>
      <c r="Q33" s="104" t="s">
        <v>148</v>
      </c>
      <c r="R33" s="103" t="s">
        <v>88</v>
      </c>
      <c r="T33" s="95"/>
    </row>
    <row r="34" spans="14:18" ht="13.5" thickBot="1">
      <c r="N34" s="106"/>
      <c r="R34" s="106"/>
    </row>
    <row r="35" spans="2:21" ht="12.75">
      <c r="B35" s="88" t="s">
        <v>155</v>
      </c>
      <c r="D35" s="90" t="s">
        <v>119</v>
      </c>
      <c r="E35" s="91">
        <v>104</v>
      </c>
      <c r="F35" s="91" t="s">
        <v>175</v>
      </c>
      <c r="G35" s="92" t="s">
        <v>149</v>
      </c>
      <c r="I35" s="93" t="s">
        <v>138</v>
      </c>
      <c r="J35" s="73">
        <v>0.41</v>
      </c>
      <c r="L35" s="72" t="s">
        <v>147</v>
      </c>
      <c r="M35" s="129" t="s">
        <v>148</v>
      </c>
      <c r="N35" s="105" t="s">
        <v>88</v>
      </c>
      <c r="P35" s="94"/>
      <c r="Q35" s="123"/>
      <c r="R35" s="124"/>
      <c r="T35" s="88"/>
      <c r="U35" s="122" t="s">
        <v>316</v>
      </c>
    </row>
    <row r="36" spans="2:20" ht="13.5" thickBot="1">
      <c r="B36" s="95" t="s">
        <v>156</v>
      </c>
      <c r="D36" s="96" t="s">
        <v>121</v>
      </c>
      <c r="E36" s="76">
        <v>107</v>
      </c>
      <c r="F36" s="76" t="s">
        <v>176</v>
      </c>
      <c r="G36" s="97" t="s">
        <v>146</v>
      </c>
      <c r="I36" s="98" t="s">
        <v>151</v>
      </c>
      <c r="J36" s="79">
        <v>0.378</v>
      </c>
      <c r="L36" s="108"/>
      <c r="M36" s="109"/>
      <c r="N36" s="110"/>
      <c r="P36" s="125" t="s">
        <v>147</v>
      </c>
      <c r="Q36" s="130" t="s">
        <v>148</v>
      </c>
      <c r="R36" s="126" t="s">
        <v>88</v>
      </c>
      <c r="T36" s="133" t="s">
        <v>193</v>
      </c>
    </row>
    <row r="37" spans="2:20" ht="13.5" thickBot="1">
      <c r="B37" s="86"/>
      <c r="J37" s="87" t="s">
        <v>179</v>
      </c>
      <c r="L37" s="111" t="s">
        <v>147</v>
      </c>
      <c r="M37" s="112" t="s">
        <v>148</v>
      </c>
      <c r="N37" s="103" t="s">
        <v>88</v>
      </c>
      <c r="P37" s="111" t="s">
        <v>147</v>
      </c>
      <c r="Q37" s="112" t="s">
        <v>148</v>
      </c>
      <c r="R37" s="103" t="s">
        <v>88</v>
      </c>
      <c r="T37" s="95"/>
    </row>
    <row r="38" spans="14:18" ht="13.5" thickBot="1">
      <c r="N38" s="106"/>
      <c r="R38" s="106"/>
    </row>
    <row r="39" spans="2:26" ht="13.5" thickBot="1">
      <c r="B39" s="88" t="s">
        <v>153</v>
      </c>
      <c r="D39" s="81" t="s">
        <v>130</v>
      </c>
      <c r="E39" s="82">
        <v>107</v>
      </c>
      <c r="F39" s="82" t="s">
        <v>159</v>
      </c>
      <c r="G39" s="83" t="s">
        <v>146</v>
      </c>
      <c r="I39" s="84" t="s">
        <v>151</v>
      </c>
      <c r="J39" s="85">
        <v>0.378</v>
      </c>
      <c r="L39" s="93" t="s">
        <v>147</v>
      </c>
      <c r="M39" s="128" t="s">
        <v>148</v>
      </c>
      <c r="N39" s="105" t="s">
        <v>102</v>
      </c>
      <c r="P39" s="93" t="s">
        <v>147</v>
      </c>
      <c r="Q39" s="128" t="s">
        <v>148</v>
      </c>
      <c r="R39" s="105" t="s">
        <v>102</v>
      </c>
      <c r="T39" s="153" t="s">
        <v>208</v>
      </c>
      <c r="U39" s="117"/>
      <c r="V39" s="117"/>
      <c r="W39" s="117"/>
      <c r="X39" s="117"/>
      <c r="Y39" s="117"/>
      <c r="Z39" s="117"/>
    </row>
    <row r="40" spans="2:26" ht="13.5" thickBot="1">
      <c r="B40" s="89" t="s">
        <v>157</v>
      </c>
      <c r="J40" s="87" t="s">
        <v>179</v>
      </c>
      <c r="L40" s="100" t="s">
        <v>147</v>
      </c>
      <c r="M40" s="104" t="s">
        <v>148</v>
      </c>
      <c r="N40" s="103" t="s">
        <v>102</v>
      </c>
      <c r="P40" s="100" t="s">
        <v>147</v>
      </c>
      <c r="Q40" s="104" t="s">
        <v>148</v>
      </c>
      <c r="R40" s="103" t="s">
        <v>102</v>
      </c>
      <c r="T40" s="154" t="s">
        <v>189</v>
      </c>
      <c r="U40" s="117"/>
      <c r="V40" s="117"/>
      <c r="W40" s="117"/>
      <c r="X40" s="117"/>
      <c r="Y40" s="117"/>
      <c r="Z40" s="117"/>
    </row>
    <row r="41" spans="14:18" ht="13.5" thickBot="1">
      <c r="N41" s="106"/>
      <c r="R41" s="106"/>
    </row>
    <row r="42" spans="2:18" ht="13.5" thickBot="1">
      <c r="B42" s="88" t="s">
        <v>155</v>
      </c>
      <c r="D42" s="90" t="s">
        <v>119</v>
      </c>
      <c r="E42" s="91">
        <v>104</v>
      </c>
      <c r="F42" s="91" t="s">
        <v>177</v>
      </c>
      <c r="G42" s="92" t="s">
        <v>149</v>
      </c>
      <c r="I42" s="93" t="s">
        <v>138</v>
      </c>
      <c r="J42" s="73">
        <v>0.41</v>
      </c>
      <c r="L42" s="72" t="s">
        <v>147</v>
      </c>
      <c r="M42" s="129" t="s">
        <v>148</v>
      </c>
      <c r="N42" s="105" t="s">
        <v>102</v>
      </c>
      <c r="P42" s="94"/>
      <c r="Q42" s="123"/>
      <c r="R42" s="124"/>
    </row>
    <row r="43" spans="2:21" ht="13.5" thickBot="1">
      <c r="B43" s="95" t="s">
        <v>186</v>
      </c>
      <c r="D43" s="96" t="s">
        <v>121</v>
      </c>
      <c r="E43" s="76">
        <v>107</v>
      </c>
      <c r="F43" s="76" t="s">
        <v>178</v>
      </c>
      <c r="G43" s="97" t="s">
        <v>146</v>
      </c>
      <c r="I43" s="98" t="s">
        <v>151</v>
      </c>
      <c r="J43" s="79">
        <v>0.378</v>
      </c>
      <c r="L43" s="108"/>
      <c r="M43" s="109"/>
      <c r="N43" s="110"/>
      <c r="P43" s="125" t="s">
        <v>147</v>
      </c>
      <c r="Q43" s="130" t="s">
        <v>148</v>
      </c>
      <c r="R43" s="126" t="s">
        <v>102</v>
      </c>
      <c r="T43" s="88" t="s">
        <v>209</v>
      </c>
      <c r="U43" s="122" t="s">
        <v>316</v>
      </c>
    </row>
    <row r="44" spans="2:20" ht="13.5" thickBot="1">
      <c r="B44" s="86"/>
      <c r="J44" s="87" t="s">
        <v>179</v>
      </c>
      <c r="L44" s="111" t="s">
        <v>147</v>
      </c>
      <c r="M44" s="112" t="s">
        <v>148</v>
      </c>
      <c r="N44" s="103" t="s">
        <v>102</v>
      </c>
      <c r="P44" s="111" t="s">
        <v>147</v>
      </c>
      <c r="Q44" s="112" t="s">
        <v>148</v>
      </c>
      <c r="R44" s="103" t="s">
        <v>102</v>
      </c>
      <c r="T44" s="95"/>
    </row>
    <row r="45" spans="14:20" ht="12.75">
      <c r="N45" s="107"/>
      <c r="R45" s="107"/>
      <c r="T45" s="63"/>
    </row>
    <row r="46" spans="14:18" ht="13.5" thickBot="1">
      <c r="N46" s="106"/>
      <c r="R46" s="106"/>
    </row>
    <row r="47" spans="2:20" ht="13.5" thickBot="1">
      <c r="B47" s="132" t="s">
        <v>195</v>
      </c>
      <c r="D47" s="90" t="s">
        <v>130</v>
      </c>
      <c r="E47" s="82">
        <v>107</v>
      </c>
      <c r="F47" s="82" t="s">
        <v>158</v>
      </c>
      <c r="G47" s="83" t="s">
        <v>146</v>
      </c>
      <c r="I47" s="84" t="s">
        <v>151</v>
      </c>
      <c r="J47" s="85">
        <v>0.378</v>
      </c>
      <c r="L47" s="93" t="s">
        <v>147</v>
      </c>
      <c r="M47" s="128" t="s">
        <v>148</v>
      </c>
      <c r="N47" s="105" t="s">
        <v>88</v>
      </c>
      <c r="P47" s="93" t="s">
        <v>147</v>
      </c>
      <c r="Q47" s="128" t="s">
        <v>148</v>
      </c>
      <c r="R47" s="105" t="s">
        <v>88</v>
      </c>
      <c r="T47" s="88" t="s">
        <v>193</v>
      </c>
    </row>
    <row r="48" spans="2:20" ht="13.5" thickBot="1">
      <c r="B48" s="139"/>
      <c r="C48" s="140"/>
      <c r="D48" s="120" t="s">
        <v>200</v>
      </c>
      <c r="J48" s="87" t="s">
        <v>179</v>
      </c>
      <c r="L48" s="100" t="s">
        <v>147</v>
      </c>
      <c r="M48" s="104" t="s">
        <v>148</v>
      </c>
      <c r="N48" s="103" t="s">
        <v>88</v>
      </c>
      <c r="P48" s="100" t="s">
        <v>147</v>
      </c>
      <c r="Q48" s="104" t="s">
        <v>148</v>
      </c>
      <c r="R48" s="103" t="s">
        <v>88</v>
      </c>
      <c r="T48" s="95"/>
    </row>
    <row r="49" spans="14:18" ht="13.5" thickBot="1">
      <c r="N49" s="106"/>
      <c r="R49" s="106"/>
    </row>
    <row r="50" spans="2:20" ht="13.5" thickBot="1">
      <c r="B50" s="132" t="s">
        <v>195</v>
      </c>
      <c r="D50" s="90" t="s">
        <v>130</v>
      </c>
      <c r="E50" s="82">
        <v>107</v>
      </c>
      <c r="F50" s="82" t="s">
        <v>158</v>
      </c>
      <c r="G50" s="83" t="s">
        <v>146</v>
      </c>
      <c r="I50" s="84" t="s">
        <v>151</v>
      </c>
      <c r="J50" s="85">
        <v>0.378</v>
      </c>
      <c r="L50" s="149" t="s">
        <v>134</v>
      </c>
      <c r="M50" s="143" t="s">
        <v>135</v>
      </c>
      <c r="N50" s="105" t="s">
        <v>184</v>
      </c>
      <c r="P50" s="93" t="s">
        <v>147</v>
      </c>
      <c r="Q50" s="128" t="s">
        <v>148</v>
      </c>
      <c r="R50" s="105" t="s">
        <v>88</v>
      </c>
      <c r="T50" s="151" t="s">
        <v>188</v>
      </c>
    </row>
    <row r="51" spans="2:20" ht="13.5" thickBot="1">
      <c r="B51" s="139"/>
      <c r="C51" s="140"/>
      <c r="D51" s="120" t="s">
        <v>199</v>
      </c>
      <c r="J51" s="87" t="s">
        <v>179</v>
      </c>
      <c r="L51" s="100" t="s">
        <v>147</v>
      </c>
      <c r="M51" s="104" t="s">
        <v>148</v>
      </c>
      <c r="N51" s="103" t="s">
        <v>88</v>
      </c>
      <c r="P51" s="100" t="s">
        <v>147</v>
      </c>
      <c r="Q51" s="104" t="s">
        <v>148</v>
      </c>
      <c r="R51" s="103" t="s">
        <v>88</v>
      </c>
      <c r="T51" s="95" t="s">
        <v>187</v>
      </c>
    </row>
    <row r="52" spans="14:18" ht="13.5" thickBot="1">
      <c r="N52" s="106"/>
      <c r="R52" s="106"/>
    </row>
    <row r="53" spans="2:20" ht="13.5" thickBot="1">
      <c r="B53" s="132" t="s">
        <v>198</v>
      </c>
      <c r="D53" s="90" t="s">
        <v>130</v>
      </c>
      <c r="E53" s="82">
        <v>107</v>
      </c>
      <c r="F53" s="82" t="s">
        <v>160</v>
      </c>
      <c r="G53" s="83" t="s">
        <v>146</v>
      </c>
      <c r="I53" s="84" t="s">
        <v>151</v>
      </c>
      <c r="J53" s="85">
        <v>0.378</v>
      </c>
      <c r="L53" s="149" t="s">
        <v>134</v>
      </c>
      <c r="M53" s="143" t="s">
        <v>135</v>
      </c>
      <c r="N53" s="105" t="s">
        <v>93</v>
      </c>
      <c r="P53" s="147" t="s">
        <v>139</v>
      </c>
      <c r="Q53" s="144" t="s">
        <v>140</v>
      </c>
      <c r="R53" s="105" t="s">
        <v>94</v>
      </c>
      <c r="T53" s="88" t="s">
        <v>210</v>
      </c>
    </row>
    <row r="54" spans="2:20" ht="13.5" thickBot="1">
      <c r="B54" s="214" t="s">
        <v>264</v>
      </c>
      <c r="C54" s="135"/>
      <c r="D54" s="69"/>
      <c r="E54" s="137"/>
      <c r="J54" s="87" t="s">
        <v>179</v>
      </c>
      <c r="L54" s="100" t="s">
        <v>147</v>
      </c>
      <c r="M54" s="104" t="s">
        <v>148</v>
      </c>
      <c r="N54" s="103" t="s">
        <v>102</v>
      </c>
      <c r="P54" s="100" t="s">
        <v>147</v>
      </c>
      <c r="Q54" s="104" t="s">
        <v>148</v>
      </c>
      <c r="R54" s="103" t="s">
        <v>102</v>
      </c>
      <c r="T54" s="133" t="s">
        <v>211</v>
      </c>
    </row>
    <row r="55" spans="2:25" ht="13.5" thickBot="1">
      <c r="B55" s="113" t="s">
        <v>265</v>
      </c>
      <c r="C55" s="119"/>
      <c r="D55" s="118"/>
      <c r="E55" s="138"/>
      <c r="I55" s="66"/>
      <c r="N55" s="106"/>
      <c r="R55" s="86" t="s">
        <v>190</v>
      </c>
      <c r="T55" s="183" t="s">
        <v>220</v>
      </c>
      <c r="U55" s="117"/>
      <c r="V55" s="117"/>
      <c r="W55" s="117"/>
      <c r="X55" s="117"/>
      <c r="Y55" s="117"/>
    </row>
    <row r="56" spans="2:25" ht="13.5" thickBot="1">
      <c r="B56" s="113" t="s">
        <v>266</v>
      </c>
      <c r="C56" s="119"/>
      <c r="D56" s="118"/>
      <c r="E56" s="138"/>
      <c r="G56" s="150" t="s">
        <v>201</v>
      </c>
      <c r="I56" s="66"/>
      <c r="N56" s="106"/>
      <c r="R56" s="106"/>
      <c r="T56"/>
      <c r="U56" s="117"/>
      <c r="V56" s="117"/>
      <c r="W56" s="117"/>
      <c r="X56" s="117"/>
      <c r="Y56" s="117"/>
    </row>
    <row r="57" spans="2:25" ht="12.75">
      <c r="B57" s="113" t="s">
        <v>267</v>
      </c>
      <c r="C57" s="119"/>
      <c r="D57" s="118"/>
      <c r="E57" s="138"/>
      <c r="G57" s="122" t="s">
        <v>204</v>
      </c>
      <c r="R57" s="106"/>
      <c r="T57" s="184" t="s">
        <v>221</v>
      </c>
      <c r="U57" s="117"/>
      <c r="V57" s="117"/>
      <c r="W57" s="117"/>
      <c r="X57" s="117"/>
      <c r="Y57" s="117"/>
    </row>
    <row r="58" spans="2:25" ht="13.5" thickBot="1">
      <c r="B58" s="74" t="s">
        <v>268</v>
      </c>
      <c r="C58" s="136"/>
      <c r="D58" s="136"/>
      <c r="E58" s="121"/>
      <c r="G58" s="122" t="s">
        <v>205</v>
      </c>
      <c r="R58" s="106"/>
      <c r="T58" s="95" t="s">
        <v>259</v>
      </c>
      <c r="U58" s="117"/>
      <c r="V58" s="117"/>
      <c r="W58" s="117"/>
      <c r="X58" s="117"/>
      <c r="Y58" s="117"/>
    </row>
    <row r="59" ht="13.5" thickBot="1">
      <c r="R59" s="106"/>
    </row>
    <row r="60" spans="2:20" ht="13.5" thickBot="1">
      <c r="B60" s="132" t="s">
        <v>197</v>
      </c>
      <c r="D60" s="81" t="s">
        <v>130</v>
      </c>
      <c r="E60" s="82">
        <v>107</v>
      </c>
      <c r="F60" s="82" t="s">
        <v>160</v>
      </c>
      <c r="G60" s="83" t="s">
        <v>146</v>
      </c>
      <c r="I60" s="84" t="s">
        <v>151</v>
      </c>
      <c r="J60" s="85">
        <v>0.378</v>
      </c>
      <c r="L60" s="149" t="s">
        <v>134</v>
      </c>
      <c r="M60" s="143" t="s">
        <v>135</v>
      </c>
      <c r="N60" s="105" t="s">
        <v>93</v>
      </c>
      <c r="P60" s="93" t="s">
        <v>147</v>
      </c>
      <c r="Q60" s="128" t="s">
        <v>148</v>
      </c>
      <c r="R60" s="105" t="s">
        <v>102</v>
      </c>
      <c r="T60" s="88" t="s">
        <v>210</v>
      </c>
    </row>
    <row r="61" spans="2:20" ht="13.5" thickBot="1">
      <c r="B61" s="89" t="s">
        <v>196</v>
      </c>
      <c r="J61" s="87" t="s">
        <v>179</v>
      </c>
      <c r="L61" s="100" t="s">
        <v>147</v>
      </c>
      <c r="M61" s="104" t="s">
        <v>148</v>
      </c>
      <c r="N61" s="103" t="s">
        <v>102</v>
      </c>
      <c r="P61" s="100" t="s">
        <v>147</v>
      </c>
      <c r="Q61" s="104" t="s">
        <v>148</v>
      </c>
      <c r="R61" s="103" t="s">
        <v>102</v>
      </c>
      <c r="T61" s="95" t="s">
        <v>212</v>
      </c>
    </row>
    <row r="62" ht="13.5" thickBot="1"/>
    <row r="63" spans="2:20" ht="12.75">
      <c r="B63" s="190" t="s">
        <v>235</v>
      </c>
      <c r="C63" s="135"/>
      <c r="D63" s="135" t="s">
        <v>233</v>
      </c>
      <c r="E63" s="70"/>
      <c r="F63" s="70"/>
      <c r="G63" s="135"/>
      <c r="H63" s="135"/>
      <c r="I63" s="135"/>
      <c r="J63" s="185"/>
      <c r="K63" s="135"/>
      <c r="L63" s="135" t="s">
        <v>226</v>
      </c>
      <c r="M63" s="70"/>
      <c r="N63" s="70"/>
      <c r="O63" s="135"/>
      <c r="P63" s="71"/>
      <c r="Q63" s="193" t="s">
        <v>91</v>
      </c>
      <c r="R63" s="194"/>
      <c r="S63" s="194"/>
      <c r="T63" s="195"/>
    </row>
    <row r="64" spans="2:20" ht="12.75">
      <c r="B64" s="134" t="s">
        <v>222</v>
      </c>
      <c r="C64" s="119"/>
      <c r="D64" s="119" t="s">
        <v>232</v>
      </c>
      <c r="E64" s="186"/>
      <c r="F64" s="186"/>
      <c r="G64" s="119"/>
      <c r="H64" s="119"/>
      <c r="I64" s="119"/>
      <c r="J64" s="187"/>
      <c r="K64" s="119"/>
      <c r="L64" s="119" t="s">
        <v>227</v>
      </c>
      <c r="M64" s="186"/>
      <c r="N64" s="186"/>
      <c r="O64" s="119"/>
      <c r="P64" s="188"/>
      <c r="Q64" s="196" t="s">
        <v>251</v>
      </c>
      <c r="R64" s="197" t="s">
        <v>99</v>
      </c>
      <c r="S64" s="197"/>
      <c r="T64" s="198" t="s">
        <v>252</v>
      </c>
    </row>
    <row r="65" spans="2:20" ht="12.75">
      <c r="B65" s="134" t="s">
        <v>225</v>
      </c>
      <c r="C65" s="119"/>
      <c r="D65" s="119" t="s">
        <v>230</v>
      </c>
      <c r="E65" s="186"/>
      <c r="F65" s="186"/>
      <c r="G65" s="119"/>
      <c r="H65" s="119"/>
      <c r="I65" s="119"/>
      <c r="J65" s="187"/>
      <c r="K65" s="119"/>
      <c r="L65" s="119"/>
      <c r="M65" s="186"/>
      <c r="N65" s="186"/>
      <c r="O65" s="119"/>
      <c r="P65" s="188"/>
      <c r="Q65" s="196" t="s">
        <v>251</v>
      </c>
      <c r="R65" s="197" t="s">
        <v>111</v>
      </c>
      <c r="S65" s="197"/>
      <c r="T65" s="198" t="s">
        <v>253</v>
      </c>
    </row>
    <row r="66" spans="2:20" ht="12.75">
      <c r="B66" s="134" t="s">
        <v>229</v>
      </c>
      <c r="C66" s="119"/>
      <c r="D66" s="119" t="s">
        <v>231</v>
      </c>
      <c r="E66" s="186"/>
      <c r="F66" s="186"/>
      <c r="G66" s="119"/>
      <c r="H66" s="119"/>
      <c r="I66" s="119"/>
      <c r="J66" s="187"/>
      <c r="K66" s="119"/>
      <c r="L66" s="119" t="s">
        <v>228</v>
      </c>
      <c r="M66" s="186"/>
      <c r="N66" s="186"/>
      <c r="O66" s="119"/>
      <c r="P66" s="188"/>
      <c r="Q66" s="196" t="s">
        <v>251</v>
      </c>
      <c r="R66" s="197" t="s">
        <v>112</v>
      </c>
      <c r="S66" s="197"/>
      <c r="T66" s="199" t="s">
        <v>256</v>
      </c>
    </row>
    <row r="67" spans="2:20" ht="12.75">
      <c r="B67" s="134" t="s">
        <v>223</v>
      </c>
      <c r="C67" s="119"/>
      <c r="D67" s="119"/>
      <c r="E67" s="186"/>
      <c r="F67" s="186"/>
      <c r="G67" s="119"/>
      <c r="H67" s="119"/>
      <c r="I67" s="119"/>
      <c r="J67" s="187"/>
      <c r="K67" s="119"/>
      <c r="L67" s="119" t="s">
        <v>234</v>
      </c>
      <c r="M67" s="186"/>
      <c r="N67" s="186"/>
      <c r="O67" s="119"/>
      <c r="P67" s="188"/>
      <c r="Q67" s="200" t="s">
        <v>81</v>
      </c>
      <c r="R67" s="197" t="s">
        <v>92</v>
      </c>
      <c r="S67" s="197" t="s">
        <v>254</v>
      </c>
      <c r="T67" s="199" t="s">
        <v>255</v>
      </c>
    </row>
    <row r="68" spans="2:20" ht="13.5" thickBot="1">
      <c r="B68" s="139" t="s">
        <v>224</v>
      </c>
      <c r="C68" s="136"/>
      <c r="D68" s="136"/>
      <c r="E68" s="99"/>
      <c r="F68" s="99"/>
      <c r="G68" s="136"/>
      <c r="H68" s="136"/>
      <c r="I68" s="136"/>
      <c r="J68" s="189"/>
      <c r="K68" s="136"/>
      <c r="L68" s="136" t="s">
        <v>234</v>
      </c>
      <c r="M68" s="99"/>
      <c r="N68" s="99"/>
      <c r="O68" s="136"/>
      <c r="P68" s="77"/>
      <c r="Q68" s="201" t="s">
        <v>81</v>
      </c>
      <c r="R68" s="202" t="s">
        <v>237</v>
      </c>
      <c r="S68" s="203"/>
      <c r="T68" s="204" t="s">
        <v>257</v>
      </c>
    </row>
    <row r="70" ht="12.75">
      <c r="B70" s="122" t="s">
        <v>316</v>
      </c>
    </row>
  </sheetData>
  <printOptions horizontalCentered="1" verticalCentered="1"/>
  <pageMargins left="0" right="0" top="0" bottom="0" header="0" footer="0"/>
  <pageSetup fitToHeight="1" fitToWidth="1" horizontalDpi="360" verticalDpi="36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90" zoomScaleNormal="90" workbookViewId="0" topLeftCell="A1">
      <selection activeCell="A1" sqref="A1"/>
    </sheetView>
  </sheetViews>
  <sheetFormatPr defaultColWidth="9.140625" defaultRowHeight="12.75"/>
  <cols>
    <col min="1" max="1" width="1.7109375" style="63" customWidth="1"/>
    <col min="2" max="2" width="28.8515625" style="63" customWidth="1"/>
    <col min="3" max="3" width="0.85546875" style="63" customWidth="1"/>
    <col min="4" max="4" width="7.8515625" style="63" customWidth="1"/>
    <col min="5" max="5" width="4.8515625" style="66" customWidth="1"/>
    <col min="6" max="6" width="12.140625" style="66" customWidth="1"/>
    <col min="7" max="7" width="9.7109375" style="63" customWidth="1"/>
    <col min="8" max="8" width="0.85546875" style="63" customWidth="1"/>
    <col min="9" max="9" width="7.8515625" style="63" customWidth="1"/>
    <col min="10" max="10" width="6.7109375" style="67" customWidth="1"/>
    <col min="11" max="11" width="0.85546875" style="63" customWidth="1"/>
    <col min="12" max="12" width="12.140625" style="66" customWidth="1"/>
    <col min="13" max="13" width="6.57421875" style="66" customWidth="1"/>
    <col min="14" max="14" width="12.140625" style="66" customWidth="1"/>
    <col min="15" max="15" width="0.85546875" style="63" customWidth="1"/>
    <col min="16" max="16" width="12.140625" style="66" customWidth="1"/>
    <col min="17" max="17" width="6.57421875" style="66" customWidth="1"/>
    <col min="18" max="18" width="12.140625" style="66" customWidth="1"/>
    <col min="19" max="19" width="0.85546875" style="63" customWidth="1"/>
    <col min="20" max="20" width="58.140625" style="63" customWidth="1"/>
    <col min="21" max="16384" width="9.140625" style="63" customWidth="1"/>
  </cols>
  <sheetData>
    <row r="2" ht="83.25" customHeight="1"/>
    <row r="3" ht="83.25" customHeight="1"/>
    <row r="4" ht="85.5" customHeight="1"/>
    <row r="6" ht="78" customHeight="1"/>
    <row r="7" ht="78" customHeight="1"/>
    <row r="8" ht="78" customHeight="1"/>
    <row r="9" ht="83.25" customHeight="1"/>
    <row r="11" ht="72.75" customHeight="1"/>
    <row r="12" ht="70.5" customHeight="1"/>
    <row r="13" ht="70.5" customHeight="1"/>
    <row r="14" ht="70.5" customHeight="1"/>
    <row r="15" ht="70.5" customHeight="1"/>
    <row r="16" ht="70.5" customHeight="1"/>
  </sheetData>
  <printOptions horizontalCentered="1"/>
  <pageMargins left="0" right="0" top="0.4" bottom="0" header="0" footer="0"/>
  <pageSetup fitToHeight="4" fitToWidth="1" horizontalDpi="360" verticalDpi="360" orientation="portrait" scale="71" r:id="rId2"/>
  <drawing r:id="rId1"/>
</worksheet>
</file>

<file path=xl/worksheets/sheet3.xml><?xml version="1.0" encoding="utf-8"?>
<worksheet xmlns="http://schemas.openxmlformats.org/spreadsheetml/2006/main" xmlns:r="http://schemas.openxmlformats.org/officeDocument/2006/relationships">
  <dimension ref="B2:B7"/>
  <sheetViews>
    <sheetView showGridLines="0" workbookViewId="0" topLeftCell="A1">
      <selection activeCell="A1" sqref="A1"/>
    </sheetView>
  </sheetViews>
  <sheetFormatPr defaultColWidth="9.140625" defaultRowHeight="12.75"/>
  <cols>
    <col min="1" max="1" width="2.7109375" style="0" customWidth="1"/>
    <col min="2" max="2" width="100.8515625" style="0" customWidth="1"/>
  </cols>
  <sheetData>
    <row r="1" ht="13.5" thickBot="1"/>
    <row r="2" ht="45.75" customHeight="1" thickTop="1">
      <c r="B2" s="53"/>
    </row>
    <row r="3" ht="45.75" customHeight="1">
      <c r="B3" s="54"/>
    </row>
    <row r="4" ht="45.75" customHeight="1">
      <c r="B4" s="54"/>
    </row>
    <row r="5" ht="45.75" customHeight="1">
      <c r="B5" s="54"/>
    </row>
    <row r="6" ht="45.75" customHeight="1">
      <c r="B6" s="54"/>
    </row>
    <row r="7" ht="45.75" customHeight="1" thickBot="1">
      <c r="B7" s="55"/>
    </row>
    <row r="8" ht="13.5" thickTop="1"/>
  </sheetData>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H113"/>
  <sheetViews>
    <sheetView showZeros="0" zoomScale="90" zoomScaleNormal="90" workbookViewId="0" topLeftCell="A1">
      <selection activeCell="A1" sqref="A1"/>
    </sheetView>
  </sheetViews>
  <sheetFormatPr defaultColWidth="9.140625" defaultRowHeight="12.75"/>
  <cols>
    <col min="1" max="1" width="2.8515625" style="0" customWidth="1"/>
    <col min="2" max="2" width="18.421875" style="0" customWidth="1"/>
    <col min="3" max="3" width="0.85546875" style="0" customWidth="1"/>
    <col min="4" max="4" width="6.140625" style="1" customWidth="1"/>
    <col min="5" max="5" width="6.140625" style="0" customWidth="1"/>
    <col min="6" max="6" width="0.85546875" style="0" customWidth="1"/>
    <col min="7" max="7" width="6.140625" style="1" customWidth="1"/>
    <col min="8" max="8" width="6.140625" style="0" customWidth="1"/>
    <col min="9" max="9" width="0.85546875" style="0" customWidth="1"/>
    <col min="10" max="10" width="6.140625" style="1" customWidth="1"/>
    <col min="11" max="11" width="6.140625" style="0" customWidth="1"/>
    <col min="12" max="12" width="0.85546875" style="0" customWidth="1"/>
    <col min="13" max="13" width="6.140625" style="1" customWidth="1"/>
    <col min="14" max="14" width="6.140625" style="0" customWidth="1"/>
    <col min="15" max="15" width="0.85546875" style="0" customWidth="1"/>
    <col min="16" max="16" width="6.140625" style="1" customWidth="1"/>
    <col min="17" max="17" width="6.140625" style="0" customWidth="1"/>
    <col min="18" max="18" width="0.85546875" style="0" customWidth="1"/>
    <col min="19" max="19" width="6.140625" style="1" customWidth="1"/>
    <col min="20" max="20" width="6.140625" style="0" customWidth="1"/>
    <col min="21" max="21" width="0.85546875" style="0" customWidth="1"/>
    <col min="22" max="22" width="6.140625" style="1" customWidth="1"/>
    <col min="23" max="23" width="6.140625" style="0" customWidth="1"/>
    <col min="24" max="24" width="0.85546875" style="0" customWidth="1"/>
    <col min="25" max="25" width="6.140625" style="1" customWidth="1"/>
    <col min="26" max="26" width="6.140625" style="0" customWidth="1"/>
    <col min="27" max="27" width="0.85546875" style="0" customWidth="1"/>
    <col min="28" max="28" width="6.140625" style="1" customWidth="1"/>
    <col min="29" max="29" width="6.140625" style="0" customWidth="1"/>
    <col min="30" max="30" width="2.00390625" style="0" customWidth="1"/>
    <col min="31" max="31" width="10.57421875" style="0" customWidth="1"/>
    <col min="32" max="32" width="13.00390625" style="0" customWidth="1"/>
    <col min="33" max="33" width="24.8515625" style="0" customWidth="1"/>
    <col min="34" max="34" width="44.28125" style="0" customWidth="1"/>
  </cols>
  <sheetData>
    <row r="1" spans="1:29" s="28" customFormat="1" ht="27" thickBot="1">
      <c r="A1" s="56"/>
      <c r="B1" s="29" t="s">
        <v>0</v>
      </c>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2:29" ht="13.5" thickBot="1">
      <c r="B2" s="50" t="s">
        <v>1</v>
      </c>
      <c r="C2" s="11"/>
      <c r="D2" s="52" t="s">
        <v>67</v>
      </c>
      <c r="E2" s="64"/>
      <c r="F2" s="11"/>
      <c r="G2" s="52" t="s">
        <v>2</v>
      </c>
      <c r="H2" s="64"/>
      <c r="I2" s="11"/>
      <c r="J2" s="52" t="s">
        <v>2</v>
      </c>
      <c r="K2" s="64"/>
      <c r="L2" s="11"/>
      <c r="M2" s="52" t="s">
        <v>68</v>
      </c>
      <c r="N2" s="64"/>
      <c r="O2" s="11"/>
      <c r="P2" s="52" t="s">
        <v>107</v>
      </c>
      <c r="Q2" s="64"/>
      <c r="R2" s="11"/>
      <c r="S2" s="52">
        <v>104</v>
      </c>
      <c r="T2" s="64"/>
      <c r="U2" s="11"/>
      <c r="V2" s="52"/>
      <c r="W2" s="64"/>
      <c r="X2" s="11"/>
      <c r="Y2" s="52" t="s">
        <v>106</v>
      </c>
      <c r="Z2" s="64"/>
      <c r="AA2" s="11"/>
      <c r="AB2" s="160" t="s">
        <v>236</v>
      </c>
      <c r="AC2" s="161"/>
    </row>
    <row r="3" spans="2:29" ht="4.5" customHeight="1" thickBot="1">
      <c r="B3" s="15"/>
      <c r="C3" s="14"/>
      <c r="D3" s="16"/>
      <c r="E3" s="16"/>
      <c r="F3" s="14"/>
      <c r="G3" s="16"/>
      <c r="H3" s="16"/>
      <c r="I3" s="14"/>
      <c r="J3" s="16"/>
      <c r="K3" s="16"/>
      <c r="L3" s="14"/>
      <c r="M3" s="16"/>
      <c r="N3" s="16"/>
      <c r="O3" s="14"/>
      <c r="P3" s="16"/>
      <c r="Q3" s="16"/>
      <c r="R3" s="14"/>
      <c r="S3" s="16"/>
      <c r="T3" s="16"/>
      <c r="U3" s="14"/>
      <c r="V3" s="16"/>
      <c r="W3" s="16"/>
      <c r="X3" s="14"/>
      <c r="Y3" s="16"/>
      <c r="Z3" s="16"/>
      <c r="AA3" s="14"/>
      <c r="AB3" s="16"/>
      <c r="AC3" s="16"/>
    </row>
    <row r="4" spans="2:31" ht="12.75">
      <c r="B4" s="2" t="s">
        <v>3</v>
      </c>
      <c r="C4" s="12"/>
      <c r="D4" s="20" t="s">
        <v>8</v>
      </c>
      <c r="E4" s="21"/>
      <c r="F4" s="12"/>
      <c r="G4" s="20" t="s">
        <v>8</v>
      </c>
      <c r="H4" s="21"/>
      <c r="I4" s="12"/>
      <c r="J4" s="20" t="s">
        <v>8</v>
      </c>
      <c r="K4" s="21"/>
      <c r="L4" s="12"/>
      <c r="M4" s="20" t="s">
        <v>7</v>
      </c>
      <c r="N4" s="21"/>
      <c r="O4" s="12"/>
      <c r="P4" s="20" t="s">
        <v>5</v>
      </c>
      <c r="Q4" s="21"/>
      <c r="R4" s="12"/>
      <c r="S4" s="20" t="s">
        <v>66</v>
      </c>
      <c r="T4" s="21"/>
      <c r="U4" s="12"/>
      <c r="V4" s="5"/>
      <c r="W4" s="6"/>
      <c r="X4" s="12"/>
      <c r="Y4" s="5" t="s">
        <v>4</v>
      </c>
      <c r="Z4" s="6"/>
      <c r="AA4" s="12"/>
      <c r="AB4" s="162" t="s">
        <v>6</v>
      </c>
      <c r="AC4" s="163"/>
      <c r="AE4" s="62" t="s">
        <v>91</v>
      </c>
    </row>
    <row r="5" spans="2:34" ht="12.75">
      <c r="B5" s="3" t="s">
        <v>10</v>
      </c>
      <c r="C5" s="12"/>
      <c r="D5" s="9">
        <v>26</v>
      </c>
      <c r="E5" s="22"/>
      <c r="F5" s="12"/>
      <c r="G5" s="9">
        <v>33.5</v>
      </c>
      <c r="H5" s="22"/>
      <c r="I5" s="12"/>
      <c r="J5" s="9">
        <v>36</v>
      </c>
      <c r="K5" s="22"/>
      <c r="L5" s="12"/>
      <c r="M5" s="9">
        <v>25</v>
      </c>
      <c r="N5" s="22"/>
      <c r="O5" s="12"/>
      <c r="P5" s="9">
        <v>27.5</v>
      </c>
      <c r="Q5" s="22"/>
      <c r="R5" s="12"/>
      <c r="S5" s="9">
        <v>32</v>
      </c>
      <c r="T5" s="22"/>
      <c r="U5" s="12"/>
      <c r="V5" s="9"/>
      <c r="W5" s="22"/>
      <c r="X5" s="12"/>
      <c r="Y5" s="9">
        <v>22</v>
      </c>
      <c r="Z5" s="22"/>
      <c r="AA5" s="12"/>
      <c r="AB5" s="164">
        <v>27.5</v>
      </c>
      <c r="AC5" s="22"/>
      <c r="AE5" t="s">
        <v>80</v>
      </c>
      <c r="AF5" t="s">
        <v>99</v>
      </c>
      <c r="AG5" t="s">
        <v>108</v>
      </c>
      <c r="AH5" s="122" t="s">
        <v>248</v>
      </c>
    </row>
    <row r="6" spans="2:34" ht="12.75">
      <c r="B6" s="3" t="s">
        <v>11</v>
      </c>
      <c r="C6" s="12"/>
      <c r="D6" s="9">
        <v>66</v>
      </c>
      <c r="E6" s="23"/>
      <c r="F6" s="12"/>
      <c r="G6" s="9">
        <v>58.5</v>
      </c>
      <c r="H6" s="23"/>
      <c r="I6" s="12"/>
      <c r="J6" s="9">
        <v>56</v>
      </c>
      <c r="K6" s="23"/>
      <c r="L6" s="12"/>
      <c r="M6" s="9">
        <v>65</v>
      </c>
      <c r="N6" s="23"/>
      <c r="O6" s="12"/>
      <c r="P6" s="9">
        <v>52.5</v>
      </c>
      <c r="Q6" s="23"/>
      <c r="R6" s="12"/>
      <c r="S6" s="9">
        <v>60</v>
      </c>
      <c r="T6" s="23"/>
      <c r="U6" s="12"/>
      <c r="V6" s="9"/>
      <c r="W6" s="23"/>
      <c r="X6" s="12"/>
      <c r="Y6" s="9">
        <v>50</v>
      </c>
      <c r="Z6" s="23"/>
      <c r="AA6" s="12"/>
      <c r="AB6" s="164">
        <v>57.5</v>
      </c>
      <c r="AC6" s="23"/>
      <c r="AE6" t="s">
        <v>80</v>
      </c>
      <c r="AF6" t="s">
        <v>111</v>
      </c>
      <c r="AG6" t="s">
        <v>108</v>
      </c>
      <c r="AH6" s="122" t="s">
        <v>249</v>
      </c>
    </row>
    <row r="7" spans="2:34" ht="12.75">
      <c r="B7" s="3" t="s">
        <v>12</v>
      </c>
      <c r="C7" s="12"/>
      <c r="D7" s="24"/>
      <c r="E7" s="10">
        <v>66</v>
      </c>
      <c r="F7" s="12"/>
      <c r="G7" s="24"/>
      <c r="H7" s="10">
        <v>66</v>
      </c>
      <c r="I7" s="12"/>
      <c r="J7" s="24"/>
      <c r="K7" s="10">
        <v>66</v>
      </c>
      <c r="L7" s="12"/>
      <c r="M7" s="24"/>
      <c r="N7" s="10">
        <v>65</v>
      </c>
      <c r="O7" s="12"/>
      <c r="P7" s="24"/>
      <c r="Q7" s="10">
        <v>52.5</v>
      </c>
      <c r="R7" s="12"/>
      <c r="S7" s="24"/>
      <c r="T7" s="10">
        <v>60</v>
      </c>
      <c r="U7" s="12"/>
      <c r="V7" s="24"/>
      <c r="W7" s="10"/>
      <c r="X7" s="12"/>
      <c r="Y7" s="24"/>
      <c r="Z7" s="10">
        <v>50</v>
      </c>
      <c r="AA7" s="12"/>
      <c r="AB7" s="24"/>
      <c r="AC7" s="165">
        <v>57.5</v>
      </c>
      <c r="AE7" t="s">
        <v>80</v>
      </c>
      <c r="AF7" t="s">
        <v>112</v>
      </c>
      <c r="AG7" t="s">
        <v>110</v>
      </c>
      <c r="AH7" t="s">
        <v>113</v>
      </c>
    </row>
    <row r="8" spans="2:34" ht="12.75">
      <c r="B8" s="3" t="s">
        <v>13</v>
      </c>
      <c r="C8" s="12"/>
      <c r="D8" s="25"/>
      <c r="E8" s="10">
        <v>26</v>
      </c>
      <c r="F8" s="12"/>
      <c r="G8" s="25"/>
      <c r="H8" s="10">
        <v>26</v>
      </c>
      <c r="I8" s="12"/>
      <c r="J8" s="25"/>
      <c r="K8" s="10">
        <v>26</v>
      </c>
      <c r="L8" s="12"/>
      <c r="M8" s="25"/>
      <c r="N8" s="10">
        <v>25</v>
      </c>
      <c r="O8" s="12"/>
      <c r="P8" s="25"/>
      <c r="Q8" s="10">
        <v>27.5</v>
      </c>
      <c r="R8" s="12"/>
      <c r="S8" s="25"/>
      <c r="T8" s="10">
        <v>32</v>
      </c>
      <c r="U8" s="12"/>
      <c r="V8" s="25"/>
      <c r="W8" s="10"/>
      <c r="X8" s="12"/>
      <c r="Y8" s="25"/>
      <c r="Z8" s="10">
        <v>22</v>
      </c>
      <c r="AA8" s="12"/>
      <c r="AB8" s="25"/>
      <c r="AC8" s="165">
        <v>27.5</v>
      </c>
      <c r="AE8" t="s">
        <v>81</v>
      </c>
      <c r="AF8" t="s">
        <v>92</v>
      </c>
      <c r="AG8" t="s">
        <v>109</v>
      </c>
      <c r="AH8" t="s">
        <v>238</v>
      </c>
    </row>
    <row r="9" spans="2:34" ht="12.75">
      <c r="B9" s="3" t="s">
        <v>14</v>
      </c>
      <c r="C9" s="12"/>
      <c r="D9" s="9">
        <f>D5+D6+180</f>
        <v>272</v>
      </c>
      <c r="E9" s="10">
        <f>E7+E8+180</f>
        <v>272</v>
      </c>
      <c r="F9" s="12"/>
      <c r="G9" s="9">
        <f>G5+G6+180</f>
        <v>272</v>
      </c>
      <c r="H9" s="10">
        <f>H7+H8+180</f>
        <v>272</v>
      </c>
      <c r="I9" s="12"/>
      <c r="J9" s="9">
        <f>J5+J6+180</f>
        <v>272</v>
      </c>
      <c r="K9" s="10">
        <f>K7+K8+180</f>
        <v>272</v>
      </c>
      <c r="L9" s="12"/>
      <c r="M9" s="9">
        <f>M5+M6+180</f>
        <v>270</v>
      </c>
      <c r="N9" s="10">
        <f>N7+N8+180</f>
        <v>270</v>
      </c>
      <c r="O9" s="12"/>
      <c r="P9" s="9">
        <f>P5+P6+180</f>
        <v>260</v>
      </c>
      <c r="Q9" s="10">
        <f>Q7+Q8+180</f>
        <v>260</v>
      </c>
      <c r="R9" s="12"/>
      <c r="S9" s="9">
        <v>272</v>
      </c>
      <c r="T9" s="10">
        <v>272</v>
      </c>
      <c r="U9" s="12"/>
      <c r="V9" s="9">
        <f>V5+V6+180</f>
        <v>180</v>
      </c>
      <c r="W9" s="10">
        <f>W7+W8+180</f>
        <v>180</v>
      </c>
      <c r="X9" s="12"/>
      <c r="Y9" s="9">
        <f>Y5+Y6+180</f>
        <v>252</v>
      </c>
      <c r="Z9" s="10">
        <f>Z7+Z8+180</f>
        <v>252</v>
      </c>
      <c r="AA9" s="12"/>
      <c r="AB9" s="164">
        <f>AB5+AB6+180</f>
        <v>265</v>
      </c>
      <c r="AC9" s="165">
        <f>AC7+AC8+180</f>
        <v>265</v>
      </c>
      <c r="AE9" t="s">
        <v>81</v>
      </c>
      <c r="AF9" s="150" t="s">
        <v>237</v>
      </c>
      <c r="AG9" t="s">
        <v>108</v>
      </c>
      <c r="AH9" t="s">
        <v>250</v>
      </c>
    </row>
    <row r="10" spans="2:29" ht="12.75">
      <c r="B10" s="3" t="s">
        <v>15</v>
      </c>
      <c r="C10" s="12"/>
      <c r="D10" s="7">
        <f>D5+E8</f>
        <v>52</v>
      </c>
      <c r="E10" s="8"/>
      <c r="F10" s="12"/>
      <c r="G10" s="7">
        <f>G5+H8</f>
        <v>59.5</v>
      </c>
      <c r="H10" s="8"/>
      <c r="I10" s="12"/>
      <c r="J10" s="7">
        <f>J5+K8</f>
        <v>62</v>
      </c>
      <c r="K10" s="8"/>
      <c r="L10" s="12"/>
      <c r="M10" s="7">
        <f>M5+N8</f>
        <v>50</v>
      </c>
      <c r="N10" s="8"/>
      <c r="O10" s="12"/>
      <c r="P10" s="7">
        <f>P5+Q8</f>
        <v>55</v>
      </c>
      <c r="Q10" s="8"/>
      <c r="R10" s="12"/>
      <c r="S10" s="7">
        <v>64</v>
      </c>
      <c r="T10" s="8"/>
      <c r="U10" s="12"/>
      <c r="V10" s="7">
        <f>V5+W8</f>
        <v>0</v>
      </c>
      <c r="W10" s="8"/>
      <c r="X10" s="12"/>
      <c r="Y10" s="7">
        <f>Y5+Z8</f>
        <v>44</v>
      </c>
      <c r="Z10" s="8"/>
      <c r="AA10" s="12"/>
      <c r="AB10" s="166">
        <f>AB5+AC8</f>
        <v>55</v>
      </c>
      <c r="AC10" s="167"/>
    </row>
    <row r="11" spans="2:29" s="1" customFormat="1" ht="12.75">
      <c r="B11" s="31" t="s">
        <v>16</v>
      </c>
      <c r="C11" s="30"/>
      <c r="D11" s="9">
        <f>(D9/2)-D5</f>
        <v>110</v>
      </c>
      <c r="E11" s="10">
        <f>(E9/2)-E8</f>
        <v>110</v>
      </c>
      <c r="F11" s="30"/>
      <c r="G11" s="9">
        <v>110</v>
      </c>
      <c r="H11" s="10">
        <f>(H9/2)-H8</f>
        <v>110</v>
      </c>
      <c r="I11" s="30"/>
      <c r="J11" s="9">
        <v>110</v>
      </c>
      <c r="K11" s="10">
        <f>(K9/2)-K8</f>
        <v>110</v>
      </c>
      <c r="L11" s="30"/>
      <c r="M11" s="9">
        <f>(M9/2)-M5</f>
        <v>110</v>
      </c>
      <c r="N11" s="10">
        <f>(N9/2)-N8</f>
        <v>110</v>
      </c>
      <c r="O11" s="30"/>
      <c r="P11" s="168">
        <f>(P9/2)-P5</f>
        <v>102.5</v>
      </c>
      <c r="Q11" s="169">
        <f>(Q9/2)-Q8</f>
        <v>102.5</v>
      </c>
      <c r="R11" s="30"/>
      <c r="S11" s="9">
        <v>104</v>
      </c>
      <c r="T11" s="10">
        <v>104</v>
      </c>
      <c r="U11" s="30"/>
      <c r="V11" s="9">
        <f>(V9/2)-V5</f>
        <v>90</v>
      </c>
      <c r="W11" s="10">
        <f>(W9/2)-W8</f>
        <v>90</v>
      </c>
      <c r="X11" s="30"/>
      <c r="Y11" s="9">
        <f>(Y9/2)-Y5</f>
        <v>104</v>
      </c>
      <c r="Z11" s="10">
        <f>(Z9/2)-Z8</f>
        <v>104</v>
      </c>
      <c r="AA11" s="30"/>
      <c r="AB11" s="170">
        <f>(AB9/2)-AB5</f>
        <v>105</v>
      </c>
      <c r="AC11" s="171">
        <f>(AC9/2)-AC8</f>
        <v>105</v>
      </c>
    </row>
    <row r="12" spans="2:34" s="1" customFormat="1" ht="12.75">
      <c r="B12" s="31" t="s">
        <v>17</v>
      </c>
      <c r="C12" s="30"/>
      <c r="D12" s="9">
        <v>110</v>
      </c>
      <c r="E12" s="10">
        <v>110</v>
      </c>
      <c r="F12" s="30"/>
      <c r="G12" s="32">
        <v>102.5</v>
      </c>
      <c r="H12" s="10">
        <v>110</v>
      </c>
      <c r="I12" s="30"/>
      <c r="J12" s="9">
        <v>100</v>
      </c>
      <c r="K12" s="10">
        <v>110</v>
      </c>
      <c r="L12" s="30"/>
      <c r="M12" s="9">
        <v>110</v>
      </c>
      <c r="N12" s="10">
        <v>110</v>
      </c>
      <c r="O12" s="30"/>
      <c r="P12" s="32">
        <v>102.5</v>
      </c>
      <c r="Q12" s="33">
        <v>102.5</v>
      </c>
      <c r="R12" s="30"/>
      <c r="S12" s="9">
        <v>104</v>
      </c>
      <c r="T12" s="10">
        <v>104</v>
      </c>
      <c r="U12" s="30"/>
      <c r="V12" s="9"/>
      <c r="W12" s="10"/>
      <c r="X12" s="30"/>
      <c r="Y12" s="9">
        <v>104</v>
      </c>
      <c r="Z12" s="10">
        <v>104</v>
      </c>
      <c r="AA12" s="30"/>
      <c r="AB12" s="164">
        <v>105</v>
      </c>
      <c r="AC12" s="165">
        <v>105</v>
      </c>
      <c r="AE12" s="61" t="s">
        <v>75</v>
      </c>
      <c r="AF12"/>
      <c r="AG12"/>
      <c r="AH12"/>
    </row>
    <row r="13" spans="2:34" ht="14.25">
      <c r="B13" s="3" t="s">
        <v>18</v>
      </c>
      <c r="C13" s="12"/>
      <c r="D13" s="26" t="s">
        <v>19</v>
      </c>
      <c r="E13" s="27"/>
      <c r="F13" s="12"/>
      <c r="G13" s="26">
        <v>8</v>
      </c>
      <c r="H13" s="27"/>
      <c r="I13" s="12"/>
      <c r="J13" s="26" t="s">
        <v>20</v>
      </c>
      <c r="K13" s="27"/>
      <c r="L13" s="12"/>
      <c r="M13" s="26">
        <v>1</v>
      </c>
      <c r="N13" s="27"/>
      <c r="O13" s="12"/>
      <c r="P13" s="26">
        <v>5</v>
      </c>
      <c r="Q13" s="27"/>
      <c r="R13" s="12"/>
      <c r="S13" s="44" t="s">
        <v>63</v>
      </c>
      <c r="T13" s="27"/>
      <c r="U13" s="12"/>
      <c r="V13" s="26"/>
      <c r="W13" s="27"/>
      <c r="X13" s="12"/>
      <c r="Y13" s="26">
        <v>9</v>
      </c>
      <c r="Z13" s="27"/>
      <c r="AA13" s="12"/>
      <c r="AB13" s="172"/>
      <c r="AC13" s="173"/>
      <c r="AE13" s="57" t="s">
        <v>69</v>
      </c>
      <c r="AF13" t="s">
        <v>73</v>
      </c>
      <c r="AG13" t="s">
        <v>294</v>
      </c>
      <c r="AH13" t="s">
        <v>85</v>
      </c>
    </row>
    <row r="14" spans="2:34" ht="12.75">
      <c r="B14" s="38" t="s">
        <v>21</v>
      </c>
      <c r="C14" s="12"/>
      <c r="D14" s="174" t="s">
        <v>25</v>
      </c>
      <c r="E14" s="40"/>
      <c r="F14" s="41"/>
      <c r="G14" s="174" t="s">
        <v>26</v>
      </c>
      <c r="H14" s="40"/>
      <c r="I14" s="41"/>
      <c r="J14" s="174" t="s">
        <v>27</v>
      </c>
      <c r="K14" s="40"/>
      <c r="L14" s="41"/>
      <c r="M14" s="174" t="s">
        <v>24</v>
      </c>
      <c r="N14" s="40"/>
      <c r="O14" s="41"/>
      <c r="P14" s="174" t="s">
        <v>22</v>
      </c>
      <c r="Q14" s="40"/>
      <c r="R14" s="41"/>
      <c r="S14" s="39" t="s">
        <v>64</v>
      </c>
      <c r="T14" s="40"/>
      <c r="U14" s="41"/>
      <c r="V14" s="174"/>
      <c r="W14" s="40"/>
      <c r="X14" s="175"/>
      <c r="Y14" s="174" t="s">
        <v>213</v>
      </c>
      <c r="Z14" s="40"/>
      <c r="AA14" s="175"/>
      <c r="AB14" s="176" t="s">
        <v>23</v>
      </c>
      <c r="AC14" s="177"/>
      <c r="AE14" s="57" t="s">
        <v>70</v>
      </c>
      <c r="AF14" t="s">
        <v>84</v>
      </c>
      <c r="AG14" t="s">
        <v>294</v>
      </c>
      <c r="AH14" t="s">
        <v>295</v>
      </c>
    </row>
    <row r="15" spans="2:34" ht="12.75">
      <c r="B15" s="59" t="s">
        <v>96</v>
      </c>
      <c r="C15" s="12"/>
      <c r="D15" s="174" t="s">
        <v>28</v>
      </c>
      <c r="E15" s="40"/>
      <c r="F15" s="41"/>
      <c r="G15" s="39"/>
      <c r="H15" s="40"/>
      <c r="I15" s="41"/>
      <c r="J15" s="174" t="s">
        <v>29</v>
      </c>
      <c r="K15" s="40"/>
      <c r="L15" s="41"/>
      <c r="M15" s="39"/>
      <c r="N15" s="40"/>
      <c r="O15" s="41"/>
      <c r="P15" s="39"/>
      <c r="Q15" s="40"/>
      <c r="R15" s="41"/>
      <c r="S15" s="39" t="s">
        <v>258</v>
      </c>
      <c r="T15" s="40"/>
      <c r="U15" s="41"/>
      <c r="V15" s="39"/>
      <c r="W15" s="40"/>
      <c r="X15" s="41"/>
      <c r="Y15" s="39" t="s">
        <v>214</v>
      </c>
      <c r="Z15" s="40"/>
      <c r="AA15" s="41"/>
      <c r="AB15" s="178" t="s">
        <v>215</v>
      </c>
      <c r="AC15" s="177"/>
      <c r="AE15" s="57" t="s">
        <v>71</v>
      </c>
      <c r="AF15" t="s">
        <v>74</v>
      </c>
      <c r="AG15" t="s">
        <v>82</v>
      </c>
      <c r="AH15" t="s">
        <v>296</v>
      </c>
    </row>
    <row r="16" spans="2:34" ht="12.75">
      <c r="B16" s="59" t="s">
        <v>97</v>
      </c>
      <c r="C16" s="12"/>
      <c r="D16" s="174" t="s">
        <v>31</v>
      </c>
      <c r="E16" s="40"/>
      <c r="F16" s="41"/>
      <c r="G16" s="39" t="s">
        <v>32</v>
      </c>
      <c r="H16" s="40"/>
      <c r="I16" s="41"/>
      <c r="J16" s="174" t="s">
        <v>33</v>
      </c>
      <c r="K16" s="40"/>
      <c r="L16" s="41"/>
      <c r="M16" s="39"/>
      <c r="N16" s="40"/>
      <c r="O16" s="41"/>
      <c r="P16" s="39"/>
      <c r="Q16" s="40"/>
      <c r="R16" s="41"/>
      <c r="S16" s="39" t="s">
        <v>30</v>
      </c>
      <c r="T16" s="40"/>
      <c r="U16" s="41"/>
      <c r="V16" s="39"/>
      <c r="W16" s="40"/>
      <c r="X16" s="41"/>
      <c r="Y16" s="39" t="s">
        <v>216</v>
      </c>
      <c r="Z16" s="40"/>
      <c r="AA16" s="41"/>
      <c r="AB16" s="178" t="s">
        <v>217</v>
      </c>
      <c r="AC16" s="177"/>
      <c r="AE16" s="57" t="s">
        <v>72</v>
      </c>
      <c r="AF16" t="s">
        <v>297</v>
      </c>
      <c r="AG16" t="s">
        <v>298</v>
      </c>
      <c r="AH16" t="s">
        <v>86</v>
      </c>
    </row>
    <row r="17" spans="2:34" ht="13.5" thickBot="1">
      <c r="B17" s="60" t="s">
        <v>98</v>
      </c>
      <c r="C17" s="13"/>
      <c r="D17" s="34"/>
      <c r="E17" s="35"/>
      <c r="F17" s="37"/>
      <c r="G17" s="34" t="s">
        <v>35</v>
      </c>
      <c r="H17" s="35"/>
      <c r="I17" s="37"/>
      <c r="J17" s="34" t="s">
        <v>36</v>
      </c>
      <c r="K17" s="35"/>
      <c r="L17" s="37"/>
      <c r="M17" s="34"/>
      <c r="N17" s="35"/>
      <c r="O17" s="37"/>
      <c r="P17" s="34"/>
      <c r="Q17" s="35"/>
      <c r="R17" s="37"/>
      <c r="S17" s="34" t="s">
        <v>34</v>
      </c>
      <c r="T17" s="35"/>
      <c r="U17" s="37"/>
      <c r="V17" s="180"/>
      <c r="W17" s="35"/>
      <c r="X17" s="179"/>
      <c r="Y17" s="180" t="s">
        <v>218</v>
      </c>
      <c r="Z17" s="35"/>
      <c r="AA17" s="179"/>
      <c r="AB17" s="181" t="s">
        <v>219</v>
      </c>
      <c r="AC17" s="182"/>
      <c r="AE17" s="57" t="s">
        <v>299</v>
      </c>
      <c r="AF17" t="s">
        <v>89</v>
      </c>
      <c r="AG17" t="s">
        <v>298</v>
      </c>
      <c r="AH17" t="s">
        <v>87</v>
      </c>
    </row>
    <row r="18" ht="13.5" thickBot="1">
      <c r="Q18" s="255" t="s">
        <v>317</v>
      </c>
    </row>
    <row r="19" spans="2:29" ht="13.5" thickBot="1">
      <c r="B19" s="17" t="s">
        <v>37</v>
      </c>
      <c r="C19" s="11"/>
      <c r="D19" s="43" t="s">
        <v>38</v>
      </c>
      <c r="E19" s="19"/>
      <c r="F19" s="11"/>
      <c r="G19" s="18" t="s">
        <v>39</v>
      </c>
      <c r="H19" s="19"/>
      <c r="I19" s="11"/>
      <c r="J19" s="18" t="s">
        <v>40</v>
      </c>
      <c r="K19" s="19"/>
      <c r="L19" s="11"/>
      <c r="M19" s="18" t="s">
        <v>41</v>
      </c>
      <c r="N19" s="19"/>
      <c r="O19" s="11"/>
      <c r="P19" s="46"/>
      <c r="Q19" s="47"/>
      <c r="R19" s="11"/>
      <c r="S19" s="42" t="s">
        <v>42</v>
      </c>
      <c r="T19" s="19"/>
      <c r="U19" s="11"/>
      <c r="V19" s="18" t="s">
        <v>43</v>
      </c>
      <c r="W19" s="19"/>
      <c r="X19" s="11"/>
      <c r="Y19" s="18" t="s">
        <v>44</v>
      </c>
      <c r="Z19" s="19"/>
      <c r="AA19" s="11"/>
      <c r="AB19" s="18" t="s">
        <v>45</v>
      </c>
      <c r="AC19" s="19"/>
    </row>
    <row r="20" spans="2:29" ht="4.5" customHeight="1" thickBot="1">
      <c r="B20" s="15"/>
      <c r="C20" s="14"/>
      <c r="D20" s="16"/>
      <c r="E20" s="16"/>
      <c r="F20" s="14"/>
      <c r="G20" s="16"/>
      <c r="H20" s="16"/>
      <c r="I20" s="14"/>
      <c r="J20" s="16"/>
      <c r="K20" s="16"/>
      <c r="L20" s="14"/>
      <c r="M20" s="16"/>
      <c r="N20" s="16"/>
      <c r="O20" s="14"/>
      <c r="P20" s="16"/>
      <c r="Q20" s="16"/>
      <c r="R20" s="14"/>
      <c r="S20" s="16"/>
      <c r="T20" s="16"/>
      <c r="U20" s="14"/>
      <c r="V20" s="16"/>
      <c r="W20" s="16"/>
      <c r="X20" s="14"/>
      <c r="Y20" s="16"/>
      <c r="Z20" s="16"/>
      <c r="AA20" s="14"/>
      <c r="AB20" s="16"/>
      <c r="AC20" s="16"/>
    </row>
    <row r="21" spans="2:34" ht="12.75">
      <c r="B21" s="2" t="s">
        <v>3</v>
      </c>
      <c r="C21" s="12"/>
      <c r="D21" s="20"/>
      <c r="E21" s="21"/>
      <c r="F21" s="12"/>
      <c r="G21" s="20" t="s">
        <v>46</v>
      </c>
      <c r="H21" s="21"/>
      <c r="I21" s="12"/>
      <c r="J21" s="20" t="s">
        <v>47</v>
      </c>
      <c r="K21" s="21"/>
      <c r="L21" s="12"/>
      <c r="M21" s="20" t="s">
        <v>48</v>
      </c>
      <c r="N21" s="21"/>
      <c r="O21" s="12"/>
      <c r="P21" s="20"/>
      <c r="Q21" s="21"/>
      <c r="R21" s="12"/>
      <c r="S21" s="20"/>
      <c r="T21" s="21"/>
      <c r="U21" s="12"/>
      <c r="V21" s="20" t="s">
        <v>49</v>
      </c>
      <c r="W21" s="21"/>
      <c r="X21" s="12"/>
      <c r="Y21" s="20" t="s">
        <v>9</v>
      </c>
      <c r="Z21" s="21"/>
      <c r="AA21" s="12"/>
      <c r="AB21" s="20" t="s">
        <v>50</v>
      </c>
      <c r="AC21" s="21"/>
      <c r="AE21" s="61" t="s">
        <v>76</v>
      </c>
      <c r="AF21" s="1"/>
      <c r="AG21" s="1"/>
      <c r="AH21" s="1"/>
    </row>
    <row r="22" spans="2:34" ht="12.75">
      <c r="B22" s="3" t="s">
        <v>10</v>
      </c>
      <c r="C22" s="12"/>
      <c r="D22" s="9"/>
      <c r="E22" s="22"/>
      <c r="F22" s="12"/>
      <c r="G22" s="9">
        <v>34</v>
      </c>
      <c r="H22" s="22"/>
      <c r="I22" s="12"/>
      <c r="J22" s="9">
        <v>44</v>
      </c>
      <c r="K22" s="22"/>
      <c r="L22" s="12"/>
      <c r="M22" s="9">
        <v>52</v>
      </c>
      <c r="N22" s="22"/>
      <c r="O22" s="12"/>
      <c r="P22" s="9"/>
      <c r="Q22" s="22"/>
      <c r="R22" s="12"/>
      <c r="S22" s="9"/>
      <c r="T22" s="22"/>
      <c r="U22" s="12"/>
      <c r="V22" s="9"/>
      <c r="W22" s="22"/>
      <c r="X22" s="12"/>
      <c r="Y22" s="9"/>
      <c r="Z22" s="22"/>
      <c r="AA22" s="12"/>
      <c r="AB22" s="9"/>
      <c r="AC22" s="22"/>
      <c r="AE22" s="57" t="s">
        <v>77</v>
      </c>
      <c r="AF22" s="1" t="s">
        <v>100</v>
      </c>
      <c r="AG22" t="s">
        <v>247</v>
      </c>
      <c r="AH22" s="58" t="s">
        <v>80</v>
      </c>
    </row>
    <row r="23" spans="2:34" ht="13.5" thickBot="1">
      <c r="B23" s="3" t="s">
        <v>11</v>
      </c>
      <c r="C23" s="12"/>
      <c r="D23" s="9"/>
      <c r="E23" s="23"/>
      <c r="F23" s="12"/>
      <c r="G23" s="9">
        <v>74</v>
      </c>
      <c r="H23" s="23"/>
      <c r="I23" s="12"/>
      <c r="J23" s="9">
        <v>76</v>
      </c>
      <c r="K23" s="23"/>
      <c r="L23" s="12"/>
      <c r="M23" s="9">
        <v>84</v>
      </c>
      <c r="N23" s="23"/>
      <c r="O23" s="12"/>
      <c r="P23" s="9"/>
      <c r="Q23" s="23"/>
      <c r="R23" s="12"/>
      <c r="S23" s="9"/>
      <c r="T23" s="23"/>
      <c r="U23" s="12"/>
      <c r="V23" s="9"/>
      <c r="W23" s="23"/>
      <c r="X23" s="12"/>
      <c r="Y23" s="9"/>
      <c r="Z23" s="23"/>
      <c r="AA23" s="12"/>
      <c r="AB23" s="9"/>
      <c r="AC23" s="23"/>
      <c r="AE23" s="57" t="s">
        <v>239</v>
      </c>
      <c r="AF23" s="191" t="s">
        <v>240</v>
      </c>
      <c r="AG23" t="s">
        <v>246</v>
      </c>
      <c r="AH23" s="58" t="s">
        <v>80</v>
      </c>
    </row>
    <row r="24" spans="2:34" ht="12.75">
      <c r="B24" s="3" t="s">
        <v>12</v>
      </c>
      <c r="C24" s="12"/>
      <c r="D24" s="24"/>
      <c r="E24" s="10"/>
      <c r="F24" s="12"/>
      <c r="G24" s="24"/>
      <c r="H24" s="10">
        <v>78</v>
      </c>
      <c r="I24" s="12"/>
      <c r="J24" s="24"/>
      <c r="K24" s="10">
        <v>80</v>
      </c>
      <c r="L24" s="12"/>
      <c r="M24" s="24"/>
      <c r="N24" s="10">
        <v>88</v>
      </c>
      <c r="O24" s="12"/>
      <c r="P24" s="24"/>
      <c r="Q24" s="10"/>
      <c r="R24" s="12"/>
      <c r="S24" s="24"/>
      <c r="T24" s="10"/>
      <c r="U24" s="12"/>
      <c r="V24" s="24"/>
      <c r="W24" s="10"/>
      <c r="X24" s="12"/>
      <c r="Y24" s="24"/>
      <c r="Z24" s="10"/>
      <c r="AA24" s="12"/>
      <c r="AB24" s="24"/>
      <c r="AC24" s="10"/>
      <c r="AE24" s="57" t="s">
        <v>78</v>
      </c>
      <c r="AF24" t="s">
        <v>101</v>
      </c>
      <c r="AG24" t="s">
        <v>242</v>
      </c>
      <c r="AH24" t="s">
        <v>80</v>
      </c>
    </row>
    <row r="25" spans="2:34" ht="12.75">
      <c r="B25" s="3" t="s">
        <v>13</v>
      </c>
      <c r="C25" s="12"/>
      <c r="D25" s="25"/>
      <c r="E25" s="10"/>
      <c r="F25" s="12"/>
      <c r="G25" s="25"/>
      <c r="H25" s="10">
        <v>30</v>
      </c>
      <c r="I25" s="12"/>
      <c r="J25" s="25"/>
      <c r="K25" s="10">
        <v>40</v>
      </c>
      <c r="L25" s="12"/>
      <c r="M25" s="25"/>
      <c r="N25" s="10">
        <v>48</v>
      </c>
      <c r="O25" s="12"/>
      <c r="P25" s="25"/>
      <c r="Q25" s="10"/>
      <c r="R25" s="12"/>
      <c r="S25" s="25"/>
      <c r="T25" s="10"/>
      <c r="U25" s="12"/>
      <c r="V25" s="25"/>
      <c r="W25" s="10"/>
      <c r="X25" s="12"/>
      <c r="Y25" s="25"/>
      <c r="Z25" s="10"/>
      <c r="AA25" s="12"/>
      <c r="AB25" s="25"/>
      <c r="AC25" s="10"/>
      <c r="AE25" s="57" t="s">
        <v>72</v>
      </c>
      <c r="AF25" t="s">
        <v>88</v>
      </c>
      <c r="AG25" t="s">
        <v>241</v>
      </c>
      <c r="AH25" t="s">
        <v>80</v>
      </c>
    </row>
    <row r="26" spans="2:34" ht="12.75">
      <c r="B26" s="3" t="s">
        <v>14</v>
      </c>
      <c r="C26" s="12"/>
      <c r="D26" s="9">
        <f>D22+D23+180</f>
        <v>180</v>
      </c>
      <c r="E26" s="10">
        <f>E24+E25+180</f>
        <v>180</v>
      </c>
      <c r="F26" s="12"/>
      <c r="G26" s="9">
        <f>G22+G23+180</f>
        <v>288</v>
      </c>
      <c r="H26" s="10">
        <f>H24+H25+180</f>
        <v>288</v>
      </c>
      <c r="I26" s="12"/>
      <c r="J26" s="9">
        <f>J22+J23+180</f>
        <v>300</v>
      </c>
      <c r="K26" s="10">
        <f>K24+K25+180</f>
        <v>300</v>
      </c>
      <c r="L26" s="12"/>
      <c r="M26" s="9">
        <f>M22+M23+180</f>
        <v>316</v>
      </c>
      <c r="N26" s="10">
        <f>N24+N25+180</f>
        <v>316</v>
      </c>
      <c r="O26" s="12"/>
      <c r="P26" s="9">
        <f>P22+P23+180</f>
        <v>180</v>
      </c>
      <c r="Q26" s="10">
        <f>Q24+Q25+180</f>
        <v>180</v>
      </c>
      <c r="R26" s="12"/>
      <c r="S26" s="9">
        <f>S22+S23+180</f>
        <v>180</v>
      </c>
      <c r="T26" s="10">
        <f>T24+T25+180</f>
        <v>180</v>
      </c>
      <c r="U26" s="12"/>
      <c r="V26" s="9">
        <f>V22+V23+180</f>
        <v>180</v>
      </c>
      <c r="W26" s="10">
        <f>W24+W25+180</f>
        <v>180</v>
      </c>
      <c r="X26" s="12"/>
      <c r="Y26" s="9">
        <f>Y22+Y23+180</f>
        <v>180</v>
      </c>
      <c r="Z26" s="10">
        <f>Z24+Z25+180</f>
        <v>180</v>
      </c>
      <c r="AA26" s="12"/>
      <c r="AB26" s="9">
        <f>AB22+AB23+180</f>
        <v>180</v>
      </c>
      <c r="AC26" s="10">
        <f>AC24+AC25+180</f>
        <v>180</v>
      </c>
      <c r="AE26" s="57" t="s">
        <v>79</v>
      </c>
      <c r="AF26" t="s">
        <v>83</v>
      </c>
      <c r="AG26" s="192" t="s">
        <v>243</v>
      </c>
      <c r="AH26" t="s">
        <v>80</v>
      </c>
    </row>
    <row r="27" spans="2:34" ht="12.75">
      <c r="B27" s="3" t="s">
        <v>15</v>
      </c>
      <c r="C27" s="12"/>
      <c r="D27" s="7">
        <f>D22+E25</f>
        <v>0</v>
      </c>
      <c r="E27" s="8"/>
      <c r="F27" s="12"/>
      <c r="G27" s="7">
        <f>G22+H25</f>
        <v>64</v>
      </c>
      <c r="H27" s="8"/>
      <c r="I27" s="12"/>
      <c r="J27" s="7">
        <f>J22+K25</f>
        <v>84</v>
      </c>
      <c r="K27" s="8"/>
      <c r="L27" s="12"/>
      <c r="M27" s="7">
        <f>M22+N25</f>
        <v>100</v>
      </c>
      <c r="N27" s="8"/>
      <c r="O27" s="12"/>
      <c r="P27" s="7">
        <f>P22+Q25</f>
        <v>0</v>
      </c>
      <c r="Q27" s="8"/>
      <c r="R27" s="12"/>
      <c r="S27" s="7">
        <f>S22+T25</f>
        <v>0</v>
      </c>
      <c r="T27" s="8"/>
      <c r="U27" s="12"/>
      <c r="V27" s="7">
        <f>V22+W25</f>
        <v>0</v>
      </c>
      <c r="W27" s="8"/>
      <c r="X27" s="12"/>
      <c r="Y27" s="7">
        <f>Y22+Z25</f>
        <v>0</v>
      </c>
      <c r="Z27" s="8"/>
      <c r="AA27" s="12"/>
      <c r="AB27" s="7">
        <f>AB22+AC25</f>
        <v>0</v>
      </c>
      <c r="AC27" s="8"/>
      <c r="AE27" s="57" t="s">
        <v>103</v>
      </c>
      <c r="AF27" t="s">
        <v>105</v>
      </c>
      <c r="AG27" t="s">
        <v>104</v>
      </c>
      <c r="AH27" t="s">
        <v>80</v>
      </c>
    </row>
    <row r="28" spans="2:34" s="1" customFormat="1" ht="12.75">
      <c r="B28" s="31" t="s">
        <v>16</v>
      </c>
      <c r="C28" s="30"/>
      <c r="D28" s="9">
        <f>(D26/2)-D22</f>
        <v>90</v>
      </c>
      <c r="E28" s="10">
        <f>(E26/2)-E25</f>
        <v>90</v>
      </c>
      <c r="F28" s="30"/>
      <c r="G28" s="9">
        <f>(G26/2)-G22</f>
        <v>110</v>
      </c>
      <c r="H28" s="10">
        <f>(H26/2)-H25</f>
        <v>114</v>
      </c>
      <c r="I28" s="30"/>
      <c r="J28" s="9">
        <f>(J26/2)-J22</f>
        <v>106</v>
      </c>
      <c r="K28" s="10">
        <f>(K26/2)-K25</f>
        <v>110</v>
      </c>
      <c r="L28" s="30"/>
      <c r="M28" s="9">
        <f>(M26/2)-M22</f>
        <v>106</v>
      </c>
      <c r="N28" s="10">
        <f>(N26/2)-N25</f>
        <v>110</v>
      </c>
      <c r="O28" s="30"/>
      <c r="P28" s="9">
        <f>(P26/2)-P22</f>
        <v>90</v>
      </c>
      <c r="Q28" s="10">
        <f>(Q26/2)-Q25</f>
        <v>90</v>
      </c>
      <c r="R28" s="30"/>
      <c r="S28" s="9">
        <f>(S26/2)-S22</f>
        <v>90</v>
      </c>
      <c r="T28" s="10">
        <f>(T26/2)-T25</f>
        <v>90</v>
      </c>
      <c r="U28" s="30"/>
      <c r="V28" s="9">
        <f>(V26/2)-V22</f>
        <v>90</v>
      </c>
      <c r="W28" s="10">
        <f>(W26/2)-W25</f>
        <v>90</v>
      </c>
      <c r="X28" s="30"/>
      <c r="Y28" s="9">
        <f>(Y26/2)-Y22</f>
        <v>90</v>
      </c>
      <c r="Z28" s="10">
        <f>(Z26/2)-Z25</f>
        <v>90</v>
      </c>
      <c r="AA28" s="30"/>
      <c r="AB28" s="9">
        <f>(AB26/2)-AB22</f>
        <v>90</v>
      </c>
      <c r="AC28" s="10">
        <f>(AC26/2)-AC25</f>
        <v>90</v>
      </c>
      <c r="AE28" s="57" t="s">
        <v>77</v>
      </c>
      <c r="AF28" t="s">
        <v>93</v>
      </c>
      <c r="AG28" t="s">
        <v>244</v>
      </c>
      <c r="AH28" t="s">
        <v>81</v>
      </c>
    </row>
    <row r="29" spans="2:34" s="1" customFormat="1" ht="12.75">
      <c r="B29" s="31" t="s">
        <v>17</v>
      </c>
      <c r="C29" s="30"/>
      <c r="D29" s="9"/>
      <c r="E29" s="10"/>
      <c r="F29" s="30"/>
      <c r="G29" s="9">
        <v>110</v>
      </c>
      <c r="H29" s="10">
        <v>114</v>
      </c>
      <c r="I29" s="30"/>
      <c r="J29" s="9">
        <v>106</v>
      </c>
      <c r="K29" s="10">
        <v>110</v>
      </c>
      <c r="L29" s="30"/>
      <c r="M29" s="9">
        <v>106</v>
      </c>
      <c r="N29" s="10">
        <v>110</v>
      </c>
      <c r="O29" s="30"/>
      <c r="P29" s="9"/>
      <c r="Q29" s="10"/>
      <c r="R29" s="30"/>
      <c r="S29" s="9"/>
      <c r="T29" s="10"/>
      <c r="U29" s="30"/>
      <c r="V29" s="9"/>
      <c r="W29" s="10"/>
      <c r="X29" s="30"/>
      <c r="Y29" s="9"/>
      <c r="Z29" s="10"/>
      <c r="AA29" s="30"/>
      <c r="AB29" s="9"/>
      <c r="AC29" s="10"/>
      <c r="AE29" s="57" t="s">
        <v>90</v>
      </c>
      <c r="AF29" t="s">
        <v>94</v>
      </c>
      <c r="AG29" t="s">
        <v>245</v>
      </c>
      <c r="AH29" t="s">
        <v>81</v>
      </c>
    </row>
    <row r="30" spans="2:34" ht="12.75">
      <c r="B30" s="3" t="s">
        <v>51</v>
      </c>
      <c r="C30" s="12"/>
      <c r="D30" s="44"/>
      <c r="E30" s="45"/>
      <c r="F30" s="41"/>
      <c r="G30" s="44" t="s">
        <v>52</v>
      </c>
      <c r="H30" s="45"/>
      <c r="I30" s="41"/>
      <c r="J30" s="44" t="s">
        <v>53</v>
      </c>
      <c r="K30" s="45"/>
      <c r="L30" s="41"/>
      <c r="M30" s="44" t="s">
        <v>54</v>
      </c>
      <c r="N30" s="45"/>
      <c r="O30" s="41"/>
      <c r="P30" s="44"/>
      <c r="Q30" s="45"/>
      <c r="R30" s="41"/>
      <c r="S30" s="44"/>
      <c r="T30" s="45"/>
      <c r="U30" s="41"/>
      <c r="V30" s="44" t="s">
        <v>55</v>
      </c>
      <c r="W30" s="45"/>
      <c r="X30" s="41"/>
      <c r="Y30" s="44" t="s">
        <v>56</v>
      </c>
      <c r="Z30" s="45"/>
      <c r="AA30" s="41"/>
      <c r="AB30" s="44" t="s">
        <v>57</v>
      </c>
      <c r="AC30" s="45"/>
      <c r="AE30" s="57" t="s">
        <v>72</v>
      </c>
      <c r="AF30" t="s">
        <v>95</v>
      </c>
      <c r="AG30" t="s">
        <v>241</v>
      </c>
      <c r="AH30" t="s">
        <v>81</v>
      </c>
    </row>
    <row r="31" spans="2:34" ht="13.5" thickBot="1">
      <c r="B31" s="4" t="s">
        <v>21</v>
      </c>
      <c r="C31" s="13"/>
      <c r="D31" s="34"/>
      <c r="E31" s="35"/>
      <c r="F31" s="37"/>
      <c r="G31" s="34" t="s">
        <v>58</v>
      </c>
      <c r="H31" s="35"/>
      <c r="I31" s="37"/>
      <c r="J31" s="36"/>
      <c r="K31" s="35"/>
      <c r="L31" s="37"/>
      <c r="M31" s="34" t="s">
        <v>59</v>
      </c>
      <c r="N31" s="35"/>
      <c r="O31" s="37"/>
      <c r="P31" s="36"/>
      <c r="Q31" s="35"/>
      <c r="R31" s="37"/>
      <c r="S31" s="36"/>
      <c r="T31" s="35"/>
      <c r="U31" s="37"/>
      <c r="V31" s="34" t="s">
        <v>60</v>
      </c>
      <c r="W31" s="35"/>
      <c r="X31" s="37"/>
      <c r="Y31" s="34" t="s">
        <v>61</v>
      </c>
      <c r="Z31" s="35"/>
      <c r="AA31" s="37"/>
      <c r="AB31" s="34" t="s">
        <v>62</v>
      </c>
      <c r="AC31" s="35"/>
      <c r="AE31" s="57" t="s">
        <v>103</v>
      </c>
      <c r="AF31" s="63" t="s">
        <v>102</v>
      </c>
      <c r="AG31" t="s">
        <v>104</v>
      </c>
      <c r="AH31" t="s">
        <v>81</v>
      </c>
    </row>
    <row r="32" ht="13.5" thickBot="1"/>
    <row r="33" spans="2:29" ht="13.5" thickBot="1">
      <c r="B33" s="17" t="s">
        <v>37</v>
      </c>
      <c r="C33" s="220"/>
      <c r="D33" s="229" t="s">
        <v>278</v>
      </c>
      <c r="E33" s="230"/>
      <c r="F33" s="220"/>
      <c r="G33" s="218"/>
      <c r="H33" s="223" t="s">
        <v>276</v>
      </c>
      <c r="I33" s="11"/>
      <c r="J33" s="218" t="s">
        <v>269</v>
      </c>
      <c r="K33" s="219"/>
      <c r="L33" s="11"/>
      <c r="M33" s="18" t="s">
        <v>271</v>
      </c>
      <c r="N33" s="19"/>
      <c r="O33" s="11"/>
      <c r="P33" s="51" t="s">
        <v>273</v>
      </c>
      <c r="Q33" s="19"/>
      <c r="R33" s="11"/>
      <c r="S33" s="222" t="s">
        <v>277</v>
      </c>
      <c r="T33" s="221"/>
      <c r="U33" s="220"/>
      <c r="V33" s="18" t="s">
        <v>114</v>
      </c>
      <c r="W33" s="19"/>
      <c r="X33" s="11"/>
      <c r="Y33" s="18" t="s">
        <v>115</v>
      </c>
      <c r="Z33" s="19"/>
      <c r="AA33" s="11"/>
      <c r="AB33" s="18" t="s">
        <v>116</v>
      </c>
      <c r="AC33" s="19"/>
    </row>
    <row r="34" spans="2:29" ht="4.5" customHeight="1" thickBot="1">
      <c r="B34" s="15"/>
      <c r="C34" s="14"/>
      <c r="D34" s="16"/>
      <c r="E34" s="16"/>
      <c r="F34" s="14"/>
      <c r="G34" s="16"/>
      <c r="H34" s="16"/>
      <c r="I34" s="14"/>
      <c r="J34" s="16"/>
      <c r="K34" s="16"/>
      <c r="L34" s="14"/>
      <c r="M34" s="16"/>
      <c r="N34" s="16"/>
      <c r="O34" s="14"/>
      <c r="P34" s="16"/>
      <c r="Q34" s="16"/>
      <c r="R34" s="14"/>
      <c r="S34" s="16"/>
      <c r="T34" s="16"/>
      <c r="U34" s="14"/>
      <c r="V34" s="16"/>
      <c r="W34" s="16"/>
      <c r="X34" s="14"/>
      <c r="Y34" s="16"/>
      <c r="Z34" s="16"/>
      <c r="AA34" s="14"/>
      <c r="AB34" s="16"/>
      <c r="AC34" s="16"/>
    </row>
    <row r="35" spans="2:32" ht="12.75">
      <c r="B35" s="2" t="s">
        <v>3</v>
      </c>
      <c r="C35" s="12"/>
      <c r="D35" s="20" t="s">
        <v>65</v>
      </c>
      <c r="E35" s="21"/>
      <c r="F35" s="12"/>
      <c r="G35"/>
      <c r="I35" s="12"/>
      <c r="J35" s="216">
        <v>10.94</v>
      </c>
      <c r="K35" s="217">
        <f>J35/25.4</f>
        <v>0.43070866141732284</v>
      </c>
      <c r="L35" s="12"/>
      <c r="M35" s="216">
        <v>10.36</v>
      </c>
      <c r="N35" s="217">
        <f>M35/25.4</f>
        <v>0.4078740157480315</v>
      </c>
      <c r="O35" s="12"/>
      <c r="P35" s="216">
        <v>10.54</v>
      </c>
      <c r="Q35" s="217">
        <f>P35/25.4</f>
        <v>0.4149606299212598</v>
      </c>
      <c r="R35" s="12"/>
      <c r="S35"/>
      <c r="U35" s="12"/>
      <c r="V35" s="20"/>
      <c r="W35" s="21"/>
      <c r="X35" s="12"/>
      <c r="Y35" s="20"/>
      <c r="Z35" s="21"/>
      <c r="AA35" s="12"/>
      <c r="AB35" s="20"/>
      <c r="AC35" s="21"/>
      <c r="AE35" s="224"/>
      <c r="AF35" t="s">
        <v>279</v>
      </c>
    </row>
    <row r="36" spans="2:32" ht="13.5" thickBot="1">
      <c r="B36" s="3" t="s">
        <v>10</v>
      </c>
      <c r="C36" s="12"/>
      <c r="D36" s="9">
        <v>36</v>
      </c>
      <c r="E36" s="22"/>
      <c r="F36" s="12"/>
      <c r="G36"/>
      <c r="I36" s="12"/>
      <c r="J36" s="9">
        <v>56</v>
      </c>
      <c r="K36" s="22"/>
      <c r="L36" s="12"/>
      <c r="M36" s="9">
        <v>47</v>
      </c>
      <c r="N36" s="22"/>
      <c r="O36" s="12"/>
      <c r="P36" s="9">
        <v>35</v>
      </c>
      <c r="Q36" s="22"/>
      <c r="R36" s="12"/>
      <c r="S36"/>
      <c r="U36" s="12"/>
      <c r="V36" s="9">
        <v>36</v>
      </c>
      <c r="W36" s="22"/>
      <c r="X36" s="12"/>
      <c r="Y36" s="9">
        <v>26</v>
      </c>
      <c r="Z36" s="22"/>
      <c r="AA36" s="12"/>
      <c r="AB36" s="9">
        <v>21</v>
      </c>
      <c r="AC36" s="22"/>
      <c r="AE36" s="225"/>
      <c r="AF36" t="s">
        <v>280</v>
      </c>
    </row>
    <row r="37" spans="2:32" ht="12.75">
      <c r="B37" s="3" t="s">
        <v>11</v>
      </c>
      <c r="C37" s="12"/>
      <c r="D37" s="9">
        <v>64</v>
      </c>
      <c r="E37" s="23"/>
      <c r="F37" s="12"/>
      <c r="G37"/>
      <c r="I37" s="12"/>
      <c r="J37" s="9">
        <v>80</v>
      </c>
      <c r="K37" s="23"/>
      <c r="L37" s="12"/>
      <c r="M37" s="9">
        <v>79</v>
      </c>
      <c r="N37" s="23"/>
      <c r="O37" s="12"/>
      <c r="P37" s="9">
        <v>67</v>
      </c>
      <c r="Q37" s="23"/>
      <c r="R37" s="12"/>
      <c r="S37"/>
      <c r="U37" s="12"/>
      <c r="V37" s="9">
        <v>56</v>
      </c>
      <c r="W37" s="23"/>
      <c r="X37" s="12"/>
      <c r="Y37" s="9">
        <v>66</v>
      </c>
      <c r="Z37" s="23"/>
      <c r="AA37" s="12"/>
      <c r="AB37" s="9">
        <v>71</v>
      </c>
      <c r="AC37" s="23"/>
      <c r="AE37" s="1">
        <f>(0.5*AE35)-AE36</f>
        <v>0</v>
      </c>
      <c r="AF37" t="s">
        <v>285</v>
      </c>
    </row>
    <row r="38" spans="2:32" ht="12.75">
      <c r="B38" s="3" t="s">
        <v>12</v>
      </c>
      <c r="C38" s="12"/>
      <c r="D38" s="24"/>
      <c r="E38" s="10">
        <v>64</v>
      </c>
      <c r="F38" s="12"/>
      <c r="G38"/>
      <c r="I38" s="12"/>
      <c r="J38" s="24"/>
      <c r="K38" s="10">
        <v>80</v>
      </c>
      <c r="L38" s="12"/>
      <c r="M38" s="24"/>
      <c r="N38" s="10">
        <v>79</v>
      </c>
      <c r="O38" s="12"/>
      <c r="P38" s="24"/>
      <c r="Q38" s="10">
        <v>67</v>
      </c>
      <c r="R38" s="12"/>
      <c r="S38"/>
      <c r="U38" s="12"/>
      <c r="V38" s="24"/>
      <c r="W38" s="10">
        <v>66</v>
      </c>
      <c r="X38" s="12"/>
      <c r="Y38" s="24"/>
      <c r="Z38" s="10">
        <v>66</v>
      </c>
      <c r="AA38" s="12"/>
      <c r="AB38" s="24"/>
      <c r="AC38" s="10">
        <v>71</v>
      </c>
      <c r="AE38" s="1">
        <f>AE35-AE37-180</f>
        <v>-180</v>
      </c>
      <c r="AF38" t="s">
        <v>286</v>
      </c>
    </row>
    <row r="39" spans="2:32" ht="12.75">
      <c r="B39" s="3" t="s">
        <v>13</v>
      </c>
      <c r="C39" s="12"/>
      <c r="D39" s="25"/>
      <c r="E39" s="10">
        <v>36</v>
      </c>
      <c r="F39" s="12"/>
      <c r="G39"/>
      <c r="I39" s="12"/>
      <c r="J39" s="25"/>
      <c r="K39" s="10">
        <v>56</v>
      </c>
      <c r="L39" s="12"/>
      <c r="M39" s="25"/>
      <c r="N39" s="10">
        <v>47</v>
      </c>
      <c r="O39" s="12"/>
      <c r="P39" s="25"/>
      <c r="Q39" s="10">
        <v>35</v>
      </c>
      <c r="R39" s="12"/>
      <c r="S39"/>
      <c r="U39" s="12"/>
      <c r="V39" s="25"/>
      <c r="W39" s="10">
        <v>21</v>
      </c>
      <c r="X39" s="12"/>
      <c r="Y39" s="25"/>
      <c r="Z39" s="10">
        <v>26</v>
      </c>
      <c r="AA39" s="12"/>
      <c r="AB39" s="25"/>
      <c r="AC39" s="10">
        <v>21</v>
      </c>
      <c r="AE39" s="1">
        <f>AE38</f>
        <v>-180</v>
      </c>
      <c r="AF39" t="s">
        <v>287</v>
      </c>
    </row>
    <row r="40" spans="2:32" ht="12.75">
      <c r="B40" s="3" t="s">
        <v>14</v>
      </c>
      <c r="C40" s="12"/>
      <c r="D40" s="9">
        <v>280</v>
      </c>
      <c r="E40" s="10">
        <v>280</v>
      </c>
      <c r="F40" s="12"/>
      <c r="G40"/>
      <c r="I40" s="12"/>
      <c r="J40" s="9">
        <f>J36+J37+180</f>
        <v>316</v>
      </c>
      <c r="K40" s="10">
        <f>K38+K39+180</f>
        <v>316</v>
      </c>
      <c r="L40" s="12"/>
      <c r="M40" s="9">
        <f>M36+M37+180</f>
        <v>306</v>
      </c>
      <c r="N40" s="10">
        <f>N38+N39+180</f>
        <v>306</v>
      </c>
      <c r="O40" s="12"/>
      <c r="P40" s="9">
        <f>P36+P37+180</f>
        <v>282</v>
      </c>
      <c r="Q40" s="10">
        <f>Q38+Q39+180</f>
        <v>282</v>
      </c>
      <c r="R40" s="12"/>
      <c r="S40"/>
      <c r="U40" s="12"/>
      <c r="V40" s="9">
        <v>272</v>
      </c>
      <c r="W40" s="10">
        <v>267</v>
      </c>
      <c r="X40" s="12"/>
      <c r="Y40" s="9">
        <v>272</v>
      </c>
      <c r="Z40" s="10">
        <v>272</v>
      </c>
      <c r="AA40" s="12"/>
      <c r="AB40" s="9">
        <v>272</v>
      </c>
      <c r="AC40" s="10">
        <v>272</v>
      </c>
      <c r="AE40" s="1">
        <f>AE37</f>
        <v>0</v>
      </c>
      <c r="AF40" t="s">
        <v>288</v>
      </c>
    </row>
    <row r="41" spans="2:32" ht="12.75">
      <c r="B41" s="3" t="s">
        <v>15</v>
      </c>
      <c r="C41" s="12"/>
      <c r="D41" s="7">
        <f>D36+E39</f>
        <v>72</v>
      </c>
      <c r="E41" s="8"/>
      <c r="F41" s="12"/>
      <c r="G41"/>
      <c r="I41" s="12"/>
      <c r="J41" s="7">
        <f>J36+K39</f>
        <v>112</v>
      </c>
      <c r="K41" s="8"/>
      <c r="L41" s="12"/>
      <c r="M41" s="7">
        <f>M36+N39</f>
        <v>94</v>
      </c>
      <c r="N41" s="8"/>
      <c r="O41" s="12"/>
      <c r="P41" s="7">
        <f>P36+Q39</f>
        <v>70</v>
      </c>
      <c r="Q41" s="8"/>
      <c r="R41" s="12"/>
      <c r="S41"/>
      <c r="U41" s="12"/>
      <c r="V41" s="7">
        <v>57</v>
      </c>
      <c r="W41" s="8"/>
      <c r="X41" s="12"/>
      <c r="Y41" s="7">
        <v>52</v>
      </c>
      <c r="Z41" s="8"/>
      <c r="AA41" s="12"/>
      <c r="AB41" s="7">
        <v>42</v>
      </c>
      <c r="AC41" s="8"/>
      <c r="AE41" s="1">
        <f>AE37+AE40</f>
        <v>0</v>
      </c>
      <c r="AF41" t="s">
        <v>15</v>
      </c>
    </row>
    <row r="42" spans="2:29" s="1" customFormat="1" ht="12.75">
      <c r="B42" s="31" t="s">
        <v>16</v>
      </c>
      <c r="C42" s="30"/>
      <c r="D42" s="9">
        <v>104</v>
      </c>
      <c r="E42" s="10">
        <v>104</v>
      </c>
      <c r="F42" s="30"/>
      <c r="G42"/>
      <c r="H42"/>
      <c r="I42" s="30"/>
      <c r="J42" s="9">
        <f>(J40/2)-J36</f>
        <v>102</v>
      </c>
      <c r="K42" s="10">
        <f>(K40/2)-K39</f>
        <v>102</v>
      </c>
      <c r="L42" s="30"/>
      <c r="M42" s="9">
        <f>(M40/2)-M36</f>
        <v>106</v>
      </c>
      <c r="N42" s="10">
        <f>(N40/2)-N39</f>
        <v>106</v>
      </c>
      <c r="O42" s="30"/>
      <c r="P42" s="9">
        <f>(P40/2)-P36</f>
        <v>106</v>
      </c>
      <c r="Q42" s="10">
        <f>(Q40/2)-Q39</f>
        <v>106</v>
      </c>
      <c r="R42" s="30"/>
      <c r="S42"/>
      <c r="T42"/>
      <c r="U42" s="30"/>
      <c r="V42" s="9">
        <v>100</v>
      </c>
      <c r="W42" s="10">
        <v>112.5</v>
      </c>
      <c r="X42" s="30"/>
      <c r="Y42" s="9">
        <v>110</v>
      </c>
      <c r="Z42" s="10">
        <v>110</v>
      </c>
      <c r="AA42" s="30"/>
      <c r="AB42" s="9">
        <v>115</v>
      </c>
      <c r="AC42" s="10">
        <v>115</v>
      </c>
    </row>
    <row r="43" spans="2:29" s="1" customFormat="1" ht="12.75">
      <c r="B43" s="31" t="s">
        <v>17</v>
      </c>
      <c r="C43" s="30"/>
      <c r="D43" s="9">
        <v>104</v>
      </c>
      <c r="E43" s="10">
        <v>104</v>
      </c>
      <c r="F43" s="30"/>
      <c r="G43"/>
      <c r="H43"/>
      <c r="I43" s="30"/>
      <c r="J43" s="9">
        <v>102</v>
      </c>
      <c r="K43" s="10">
        <v>102</v>
      </c>
      <c r="L43" s="30"/>
      <c r="M43" s="9">
        <v>106</v>
      </c>
      <c r="N43" s="10">
        <v>106</v>
      </c>
      <c r="O43" s="30"/>
      <c r="P43" s="9">
        <v>106</v>
      </c>
      <c r="Q43" s="10">
        <v>106</v>
      </c>
      <c r="R43" s="30"/>
      <c r="S43"/>
      <c r="T43"/>
      <c r="U43" s="30"/>
      <c r="V43" s="9"/>
      <c r="W43" s="10"/>
      <c r="X43" s="30"/>
      <c r="Y43" s="9"/>
      <c r="Z43" s="10"/>
      <c r="AA43" s="30"/>
      <c r="AB43" s="9"/>
      <c r="AC43" s="10"/>
    </row>
    <row r="44" spans="2:29" ht="12.75">
      <c r="B44" s="3" t="s">
        <v>51</v>
      </c>
      <c r="C44" s="12"/>
      <c r="D44" s="44"/>
      <c r="E44" s="45"/>
      <c r="F44" s="41"/>
      <c r="G44"/>
      <c r="I44" s="41"/>
      <c r="J44" s="44" t="s">
        <v>270</v>
      </c>
      <c r="K44" s="45"/>
      <c r="L44" s="41"/>
      <c r="M44" s="44" t="s">
        <v>52</v>
      </c>
      <c r="N44" s="45"/>
      <c r="O44" s="41"/>
      <c r="P44" s="44" t="s">
        <v>274</v>
      </c>
      <c r="Q44" s="45"/>
      <c r="R44" s="41"/>
      <c r="S44"/>
      <c r="U44" s="41"/>
      <c r="V44" s="44"/>
      <c r="W44" s="45"/>
      <c r="X44" s="41"/>
      <c r="Y44" s="44"/>
      <c r="Z44" s="45"/>
      <c r="AA44" s="41"/>
      <c r="AB44" s="44"/>
      <c r="AC44" s="45"/>
    </row>
    <row r="45" spans="2:29" ht="13.5" thickBot="1">
      <c r="B45" s="4" t="s">
        <v>21</v>
      </c>
      <c r="C45" s="13"/>
      <c r="D45" s="36"/>
      <c r="E45" s="35"/>
      <c r="F45" s="37"/>
      <c r="G45" s="48"/>
      <c r="H45" s="49"/>
      <c r="I45" s="37"/>
      <c r="J45" s="34" t="s">
        <v>59</v>
      </c>
      <c r="K45" s="35"/>
      <c r="L45" s="37"/>
      <c r="M45" s="34" t="s">
        <v>272</v>
      </c>
      <c r="N45" s="35"/>
      <c r="O45" s="37"/>
      <c r="P45" s="34" t="s">
        <v>275</v>
      </c>
      <c r="Q45" s="35"/>
      <c r="R45" s="37"/>
      <c r="S45" s="48"/>
      <c r="T45" s="49"/>
      <c r="U45" s="37"/>
      <c r="V45" s="36"/>
      <c r="W45" s="35"/>
      <c r="X45" s="37"/>
      <c r="Y45" s="36"/>
      <c r="Z45" s="35"/>
      <c r="AA45" s="37"/>
      <c r="AB45" s="36"/>
      <c r="AC45" s="35"/>
    </row>
    <row r="46" ht="13.5" thickBot="1"/>
    <row r="47" spans="2:29" ht="13.5" thickBot="1">
      <c r="B47" s="215"/>
      <c r="C47" s="11"/>
      <c r="D47" s="229" t="s">
        <v>304</v>
      </c>
      <c r="E47" s="230"/>
      <c r="F47" s="11"/>
      <c r="G47" s="18"/>
      <c r="H47" s="19"/>
      <c r="I47" s="11"/>
      <c r="J47" s="51"/>
      <c r="K47" s="19"/>
      <c r="L47" s="11"/>
      <c r="M47" s="51"/>
      <c r="N47" s="19"/>
      <c r="O47" s="11"/>
      <c r="P47" s="51"/>
      <c r="Q47" s="19"/>
      <c r="R47" s="11"/>
      <c r="S47" s="18"/>
      <c r="T47" s="19"/>
      <c r="U47" s="11"/>
      <c r="V47" s="18"/>
      <c r="W47" s="19"/>
      <c r="X47" s="11"/>
      <c r="Y47" s="18"/>
      <c r="Z47" s="19"/>
      <c r="AA47" s="11"/>
      <c r="AB47" s="18"/>
      <c r="AC47" s="19"/>
    </row>
    <row r="48" spans="2:29" ht="4.5" customHeight="1" thickBot="1">
      <c r="B48" s="15"/>
      <c r="C48" s="14"/>
      <c r="D48" s="16"/>
      <c r="E48" s="16"/>
      <c r="F48" s="14"/>
      <c r="G48" s="16"/>
      <c r="H48" s="16"/>
      <c r="I48" s="14"/>
      <c r="J48" s="16"/>
      <c r="K48" s="16"/>
      <c r="L48" s="14"/>
      <c r="M48" s="16"/>
      <c r="N48" s="16"/>
      <c r="O48" s="14"/>
      <c r="P48" s="16"/>
      <c r="Q48" s="16"/>
      <c r="R48" s="14"/>
      <c r="S48" s="16"/>
      <c r="T48" s="16"/>
      <c r="U48" s="14"/>
      <c r="V48" s="16"/>
      <c r="W48" s="16"/>
      <c r="X48" s="14"/>
      <c r="Y48" s="16"/>
      <c r="Z48" s="16"/>
      <c r="AA48" s="14"/>
      <c r="AB48" s="16"/>
      <c r="AC48" s="16"/>
    </row>
    <row r="49" spans="2:32" ht="12.75">
      <c r="B49" s="2" t="s">
        <v>3</v>
      </c>
      <c r="C49" s="12"/>
      <c r="D49" s="216">
        <v>10.62</v>
      </c>
      <c r="E49" s="217" t="s">
        <v>300</v>
      </c>
      <c r="F49" s="12"/>
      <c r="G49" s="216"/>
      <c r="H49" s="217"/>
      <c r="I49" s="12"/>
      <c r="J49" s="216"/>
      <c r="K49" s="217"/>
      <c r="L49" s="12"/>
      <c r="M49" s="216"/>
      <c r="N49" s="217">
        <f>M49/25.4</f>
        <v>0</v>
      </c>
      <c r="O49" s="12"/>
      <c r="P49" s="216"/>
      <c r="Q49" s="217">
        <f>P49/25.4</f>
        <v>0</v>
      </c>
      <c r="R49" s="12"/>
      <c r="S49" s="216"/>
      <c r="T49" s="217">
        <f>S49/25.4</f>
        <v>0</v>
      </c>
      <c r="U49" s="12"/>
      <c r="V49" s="216"/>
      <c r="W49" s="217">
        <f>V49/25.4</f>
        <v>0</v>
      </c>
      <c r="X49" s="12"/>
      <c r="Y49" s="216"/>
      <c r="Z49" s="217">
        <f>Y49/25.4</f>
        <v>0</v>
      </c>
      <c r="AA49" s="12"/>
      <c r="AB49" s="216"/>
      <c r="AC49" s="217">
        <f>AB49/25.4</f>
        <v>0</v>
      </c>
      <c r="AE49" s="224"/>
      <c r="AF49" t="s">
        <v>289</v>
      </c>
    </row>
    <row r="50" spans="2:33" ht="12.75">
      <c r="B50" s="3" t="s">
        <v>10</v>
      </c>
      <c r="C50" s="12"/>
      <c r="D50" s="9">
        <v>60</v>
      </c>
      <c r="E50" s="22"/>
      <c r="F50" s="12"/>
      <c r="G50" s="9"/>
      <c r="H50" s="22"/>
      <c r="I50" s="12"/>
      <c r="J50" s="9"/>
      <c r="K50" s="22"/>
      <c r="L50" s="12"/>
      <c r="M50" s="9"/>
      <c r="N50" s="22"/>
      <c r="O50" s="12"/>
      <c r="P50" s="9"/>
      <c r="Q50" s="22"/>
      <c r="R50" s="12"/>
      <c r="S50" s="9"/>
      <c r="T50" s="22"/>
      <c r="U50" s="12"/>
      <c r="V50" s="9"/>
      <c r="W50" s="22"/>
      <c r="X50" s="12"/>
      <c r="Y50" s="9"/>
      <c r="Z50" s="22"/>
      <c r="AA50" s="12"/>
      <c r="AB50" s="9"/>
      <c r="AC50" s="22"/>
      <c r="AE50" s="226"/>
      <c r="AF50" t="s">
        <v>290</v>
      </c>
      <c r="AG50" s="1"/>
    </row>
    <row r="51" spans="2:33" ht="12.75">
      <c r="B51" s="3" t="s">
        <v>11</v>
      </c>
      <c r="C51" s="12"/>
      <c r="D51" s="9">
        <v>90</v>
      </c>
      <c r="E51" s="23"/>
      <c r="F51" s="12"/>
      <c r="G51" s="9"/>
      <c r="H51" s="23"/>
      <c r="I51" s="12"/>
      <c r="J51" s="9"/>
      <c r="K51" s="23"/>
      <c r="L51" s="12"/>
      <c r="M51" s="9"/>
      <c r="N51" s="23"/>
      <c r="O51" s="12"/>
      <c r="P51" s="9"/>
      <c r="Q51" s="23"/>
      <c r="R51" s="12"/>
      <c r="S51" s="9"/>
      <c r="T51" s="23"/>
      <c r="U51" s="12"/>
      <c r="V51" s="9"/>
      <c r="W51" s="23"/>
      <c r="X51" s="12"/>
      <c r="Y51" s="9"/>
      <c r="Z51" s="23"/>
      <c r="AA51" s="12"/>
      <c r="AB51" s="9"/>
      <c r="AC51" s="23"/>
      <c r="AE51" s="226"/>
      <c r="AF51" t="s">
        <v>291</v>
      </c>
      <c r="AG51" s="1"/>
    </row>
    <row r="52" spans="2:32" ht="13.5" thickBot="1">
      <c r="B52" s="3" t="s">
        <v>12</v>
      </c>
      <c r="C52" s="12"/>
      <c r="D52" s="24"/>
      <c r="E52" s="10">
        <v>90</v>
      </c>
      <c r="F52" s="12"/>
      <c r="G52" s="24"/>
      <c r="H52" s="10"/>
      <c r="I52" s="12"/>
      <c r="J52" s="24"/>
      <c r="K52" s="10"/>
      <c r="L52" s="12"/>
      <c r="M52" s="24"/>
      <c r="N52" s="10"/>
      <c r="O52" s="12"/>
      <c r="P52" s="24"/>
      <c r="Q52" s="10"/>
      <c r="R52" s="12"/>
      <c r="S52" s="24"/>
      <c r="T52" s="10"/>
      <c r="U52" s="12"/>
      <c r="V52" s="24"/>
      <c r="W52" s="10"/>
      <c r="X52" s="12"/>
      <c r="Y52" s="24"/>
      <c r="Z52" s="10"/>
      <c r="AA52" s="12"/>
      <c r="AB52" s="24"/>
      <c r="AC52" s="10"/>
      <c r="AE52" s="225"/>
      <c r="AF52" t="s">
        <v>292</v>
      </c>
    </row>
    <row r="53" spans="2:32" ht="12.75">
      <c r="B53" s="3" t="s">
        <v>13</v>
      </c>
      <c r="C53" s="12"/>
      <c r="D53" s="25"/>
      <c r="E53" s="10">
        <v>60</v>
      </c>
      <c r="F53" s="12"/>
      <c r="G53" s="25"/>
      <c r="H53" s="10"/>
      <c r="I53" s="12"/>
      <c r="J53" s="25"/>
      <c r="K53" s="10"/>
      <c r="L53" s="12"/>
      <c r="M53" s="25"/>
      <c r="N53" s="10"/>
      <c r="O53" s="12"/>
      <c r="P53" s="25"/>
      <c r="Q53" s="10"/>
      <c r="R53" s="12"/>
      <c r="S53" s="25"/>
      <c r="T53" s="10"/>
      <c r="U53" s="12"/>
      <c r="V53" s="25"/>
      <c r="W53" s="10"/>
      <c r="X53" s="12"/>
      <c r="Y53" s="25"/>
      <c r="Z53" s="10"/>
      <c r="AA53" s="12"/>
      <c r="AB53" s="25"/>
      <c r="AC53" s="10"/>
      <c r="AE53" s="1">
        <f>AE49+AE50+180</f>
        <v>180</v>
      </c>
      <c r="AF53" t="s">
        <v>281</v>
      </c>
    </row>
    <row r="54" spans="2:32" ht="12.75">
      <c r="B54" s="3" t="s">
        <v>14</v>
      </c>
      <c r="C54" s="12"/>
      <c r="D54" s="248">
        <f>D50+D51+180</f>
        <v>330</v>
      </c>
      <c r="E54" s="249">
        <f>E52+E53+180</f>
        <v>330</v>
      </c>
      <c r="F54" s="12"/>
      <c r="G54" s="9">
        <f>G50+G51+180</f>
        <v>180</v>
      </c>
      <c r="H54" s="10">
        <f>H52+H53+180</f>
        <v>180</v>
      </c>
      <c r="I54" s="12"/>
      <c r="J54" s="9">
        <f>J50+J51+180</f>
        <v>180</v>
      </c>
      <c r="K54" s="10">
        <f>K52+K53+180</f>
        <v>180</v>
      </c>
      <c r="L54" s="12"/>
      <c r="M54" s="9">
        <f>M50+M51+180</f>
        <v>180</v>
      </c>
      <c r="N54" s="10">
        <f>N52+N53+180</f>
        <v>180</v>
      </c>
      <c r="O54" s="12"/>
      <c r="P54" s="9">
        <f>P50+P51+180</f>
        <v>180</v>
      </c>
      <c r="Q54" s="10">
        <f>Q52+Q53+180</f>
        <v>180</v>
      </c>
      <c r="R54" s="12"/>
      <c r="S54" s="9">
        <f>S50+S51+180</f>
        <v>180</v>
      </c>
      <c r="T54" s="10">
        <f>T52+T53+180</f>
        <v>180</v>
      </c>
      <c r="U54" s="12"/>
      <c r="V54" s="9">
        <f>V50+V51+180</f>
        <v>180</v>
      </c>
      <c r="W54" s="10">
        <f>W52+W53+180</f>
        <v>180</v>
      </c>
      <c r="X54" s="12"/>
      <c r="Y54" s="9">
        <f>Y50+Y51+180</f>
        <v>180</v>
      </c>
      <c r="Z54" s="10">
        <f>Z52+Z53+180</f>
        <v>180</v>
      </c>
      <c r="AA54" s="12"/>
      <c r="AB54" s="9">
        <f>AB50+AB51+180</f>
        <v>180</v>
      </c>
      <c r="AC54" s="10">
        <f>AC52+AC53+180</f>
        <v>180</v>
      </c>
      <c r="AE54" s="1">
        <f>AE51+AE52+180</f>
        <v>180</v>
      </c>
      <c r="AF54" t="s">
        <v>282</v>
      </c>
    </row>
    <row r="55" spans="2:32" ht="12.75">
      <c r="B55" s="3" t="s">
        <v>15</v>
      </c>
      <c r="C55" s="12"/>
      <c r="D55" s="250">
        <f>D50+E53</f>
        <v>120</v>
      </c>
      <c r="E55" s="251"/>
      <c r="F55" s="12"/>
      <c r="G55" s="7">
        <f>G50+H53</f>
        <v>0</v>
      </c>
      <c r="H55" s="8"/>
      <c r="I55" s="12"/>
      <c r="J55" s="7">
        <f>J50+K53</f>
        <v>0</v>
      </c>
      <c r="K55" s="8"/>
      <c r="L55" s="12"/>
      <c r="M55" s="7">
        <f>M50+N53</f>
        <v>0</v>
      </c>
      <c r="N55" s="8"/>
      <c r="O55" s="12"/>
      <c r="P55" s="7">
        <f>P50+Q53</f>
        <v>0</v>
      </c>
      <c r="Q55" s="8"/>
      <c r="R55" s="12"/>
      <c r="S55" s="7">
        <f>S50+T53</f>
        <v>0</v>
      </c>
      <c r="T55" s="8"/>
      <c r="U55" s="12"/>
      <c r="V55" s="7">
        <f>V50+W53</f>
        <v>0</v>
      </c>
      <c r="W55" s="8"/>
      <c r="X55" s="12"/>
      <c r="Y55" s="7">
        <f>Y50+Z53</f>
        <v>0</v>
      </c>
      <c r="Z55" s="8"/>
      <c r="AA55" s="12"/>
      <c r="AB55" s="7">
        <f>AB50+AC53</f>
        <v>0</v>
      </c>
      <c r="AC55" s="8"/>
      <c r="AE55" s="1">
        <f>(0.5*AE53)-AE49</f>
        <v>90</v>
      </c>
      <c r="AF55" t="s">
        <v>283</v>
      </c>
    </row>
    <row r="56" spans="2:32" s="1" customFormat="1" ht="12.75">
      <c r="B56" s="31" t="s">
        <v>16</v>
      </c>
      <c r="C56" s="30"/>
      <c r="D56" s="9">
        <f>(D54/2)-D50</f>
        <v>105</v>
      </c>
      <c r="E56" s="10">
        <f>(E54/2)-E53</f>
        <v>105</v>
      </c>
      <c r="F56" s="30"/>
      <c r="G56" s="9">
        <f>(G54/2)-G50</f>
        <v>90</v>
      </c>
      <c r="H56" s="10">
        <f>(H54/2)-H53</f>
        <v>90</v>
      </c>
      <c r="I56" s="30"/>
      <c r="J56" s="9">
        <f>(J54/2)-J50</f>
        <v>90</v>
      </c>
      <c r="K56" s="10">
        <f>(K54/2)-K53</f>
        <v>90</v>
      </c>
      <c r="L56" s="30"/>
      <c r="M56" s="9">
        <f>(M54/2)-M50</f>
        <v>90</v>
      </c>
      <c r="N56" s="10">
        <f>(N54/2)-N53</f>
        <v>90</v>
      </c>
      <c r="O56" s="30"/>
      <c r="P56" s="9">
        <f>(P54/2)-P50</f>
        <v>90</v>
      </c>
      <c r="Q56" s="10">
        <f>(Q54/2)-Q53</f>
        <v>90</v>
      </c>
      <c r="R56" s="30"/>
      <c r="S56" s="9">
        <f>(S54/2)-S50</f>
        <v>90</v>
      </c>
      <c r="T56" s="10">
        <f>(T54/2)-T53</f>
        <v>90</v>
      </c>
      <c r="U56" s="30"/>
      <c r="V56" s="9">
        <f>(V54/2)-V50</f>
        <v>90</v>
      </c>
      <c r="W56" s="10">
        <f>(W54/2)-W53</f>
        <v>90</v>
      </c>
      <c r="X56" s="30"/>
      <c r="Y56" s="9">
        <f>(Y54/2)-Y50</f>
        <v>90</v>
      </c>
      <c r="Z56" s="10">
        <f>(Z54/2)-Z53</f>
        <v>90</v>
      </c>
      <c r="AA56" s="30"/>
      <c r="AB56" s="9">
        <f>(AB54/2)-AB50</f>
        <v>90</v>
      </c>
      <c r="AC56" s="10">
        <f>(AC54/2)-AC53</f>
        <v>90</v>
      </c>
      <c r="AE56" s="1">
        <f>(0.5*AE54)-AE52</f>
        <v>90</v>
      </c>
      <c r="AF56" t="s">
        <v>284</v>
      </c>
    </row>
    <row r="57" spans="2:32" s="1" customFormat="1" ht="12.75">
      <c r="B57" s="31" t="s">
        <v>17</v>
      </c>
      <c r="C57" s="30"/>
      <c r="D57" s="9">
        <v>105</v>
      </c>
      <c r="E57" s="10">
        <v>105</v>
      </c>
      <c r="F57" s="30"/>
      <c r="G57" s="9"/>
      <c r="H57" s="10"/>
      <c r="I57" s="30"/>
      <c r="J57" s="9"/>
      <c r="K57" s="10"/>
      <c r="L57" s="30"/>
      <c r="M57" s="9"/>
      <c r="N57" s="10"/>
      <c r="O57" s="30"/>
      <c r="P57" s="9"/>
      <c r="Q57" s="10"/>
      <c r="R57" s="30"/>
      <c r="S57" s="9"/>
      <c r="T57" s="10"/>
      <c r="U57" s="30"/>
      <c r="V57" s="9"/>
      <c r="W57" s="10"/>
      <c r="X57" s="30"/>
      <c r="Y57" s="9"/>
      <c r="Z57" s="10"/>
      <c r="AA57" s="30"/>
      <c r="AB57" s="9"/>
      <c r="AC57" s="10"/>
      <c r="AE57" s="1">
        <f>AE49+AE52</f>
        <v>0</v>
      </c>
      <c r="AF57" t="s">
        <v>15</v>
      </c>
    </row>
    <row r="58" spans="2:29" ht="12.75">
      <c r="B58" s="3" t="s">
        <v>51</v>
      </c>
      <c r="C58" s="12"/>
      <c r="D58" s="44" t="s">
        <v>305</v>
      </c>
      <c r="E58" s="45"/>
      <c r="F58" s="41"/>
      <c r="G58" s="44"/>
      <c r="H58" s="45"/>
      <c r="I58" s="41"/>
      <c r="J58" s="44"/>
      <c r="K58" s="45"/>
      <c r="L58" s="41"/>
      <c r="M58" s="44"/>
      <c r="N58" s="45"/>
      <c r="O58" s="41"/>
      <c r="P58" s="44"/>
      <c r="Q58" s="45"/>
      <c r="R58" s="41"/>
      <c r="S58" s="44"/>
      <c r="T58" s="45"/>
      <c r="U58" s="41"/>
      <c r="V58" s="44"/>
      <c r="W58" s="45"/>
      <c r="X58" s="41"/>
      <c r="Y58" s="44"/>
      <c r="Z58" s="45"/>
      <c r="AA58" s="41"/>
      <c r="AB58" s="44"/>
      <c r="AC58" s="45"/>
    </row>
    <row r="59" spans="2:31" ht="13.5" thickBot="1">
      <c r="B59" s="4" t="s">
        <v>21</v>
      </c>
      <c r="C59" s="13"/>
      <c r="D59" s="34" t="s">
        <v>306</v>
      </c>
      <c r="E59" s="35"/>
      <c r="F59" s="37"/>
      <c r="G59" s="34"/>
      <c r="H59" s="35"/>
      <c r="I59" s="37"/>
      <c r="J59" s="34"/>
      <c r="K59" s="35"/>
      <c r="L59" s="37"/>
      <c r="M59" s="36"/>
      <c r="N59" s="35"/>
      <c r="O59" s="37"/>
      <c r="P59" s="36"/>
      <c r="Q59" s="35"/>
      <c r="R59" s="37"/>
      <c r="S59" s="36"/>
      <c r="T59" s="35"/>
      <c r="U59" s="37"/>
      <c r="V59" s="36"/>
      <c r="W59" s="35"/>
      <c r="X59" s="37"/>
      <c r="Y59" s="36"/>
      <c r="Z59" s="35"/>
      <c r="AA59" s="37"/>
      <c r="AB59" s="36"/>
      <c r="AC59" s="35"/>
      <c r="AE59" s="1"/>
    </row>
    <row r="60" ht="13.5" thickBot="1"/>
    <row r="61" spans="2:29" ht="13.5" thickBot="1">
      <c r="B61" s="17" t="s">
        <v>37</v>
      </c>
      <c r="C61" s="11"/>
      <c r="D61" s="52"/>
      <c r="E61" s="19"/>
      <c r="F61" s="11"/>
      <c r="G61" s="18"/>
      <c r="H61" s="19"/>
      <c r="I61" s="11"/>
      <c r="J61" s="51"/>
      <c r="K61" s="19"/>
      <c r="L61" s="11"/>
      <c r="M61" s="51"/>
      <c r="N61" s="19"/>
      <c r="O61" s="11"/>
      <c r="P61" s="18"/>
      <c r="Q61" s="65"/>
      <c r="R61" s="11"/>
      <c r="S61" s="18"/>
      <c r="T61" s="19"/>
      <c r="U61" s="11"/>
      <c r="V61" s="18"/>
      <c r="W61" s="19"/>
      <c r="X61" s="11"/>
      <c r="Y61" s="18"/>
      <c r="Z61" s="19"/>
      <c r="AA61" s="11"/>
      <c r="AB61" s="18"/>
      <c r="AC61" s="19"/>
    </row>
    <row r="62" spans="2:29" ht="4.5" customHeight="1" thickBot="1">
      <c r="B62" s="15"/>
      <c r="C62" s="14"/>
      <c r="D62" s="16"/>
      <c r="E62" s="16"/>
      <c r="F62" s="14"/>
      <c r="G62" s="16"/>
      <c r="H62" s="16"/>
      <c r="I62" s="14"/>
      <c r="J62" s="16"/>
      <c r="K62" s="16"/>
      <c r="L62" s="14"/>
      <c r="M62" s="16"/>
      <c r="N62" s="16"/>
      <c r="O62" s="14"/>
      <c r="P62" s="16"/>
      <c r="Q62" s="16"/>
      <c r="R62" s="14"/>
      <c r="S62" s="16"/>
      <c r="T62" s="16"/>
      <c r="U62" s="14"/>
      <c r="V62" s="16"/>
      <c r="W62" s="16"/>
      <c r="X62" s="14"/>
      <c r="Y62" s="16"/>
      <c r="Z62" s="16"/>
      <c r="AA62" s="14"/>
      <c r="AB62" s="16"/>
      <c r="AC62" s="16"/>
    </row>
    <row r="63" spans="2:29" ht="12.75">
      <c r="B63" s="2" t="s">
        <v>3</v>
      </c>
      <c r="C63" s="12"/>
      <c r="D63" s="20"/>
      <c r="E63" s="21"/>
      <c r="F63" s="12"/>
      <c r="G63" s="20"/>
      <c r="H63" s="21"/>
      <c r="I63" s="12"/>
      <c r="J63" s="20"/>
      <c r="K63" s="21"/>
      <c r="L63" s="12"/>
      <c r="M63" s="20"/>
      <c r="N63" s="21"/>
      <c r="O63" s="12"/>
      <c r="P63" s="20"/>
      <c r="Q63" s="21"/>
      <c r="R63" s="12"/>
      <c r="S63" s="20"/>
      <c r="T63" s="21"/>
      <c r="U63" s="12"/>
      <c r="V63" s="20"/>
      <c r="W63" s="21"/>
      <c r="X63" s="12"/>
      <c r="Y63" s="20"/>
      <c r="Z63" s="21"/>
      <c r="AA63" s="12"/>
      <c r="AB63" s="20"/>
      <c r="AC63" s="21"/>
    </row>
    <row r="64" spans="2:29" ht="12.75">
      <c r="B64" s="3" t="s">
        <v>10</v>
      </c>
      <c r="C64" s="12"/>
      <c r="D64" s="9"/>
      <c r="E64" s="22"/>
      <c r="F64" s="12"/>
      <c r="G64" s="9"/>
      <c r="H64" s="22"/>
      <c r="I64" s="12"/>
      <c r="J64" s="9"/>
      <c r="K64" s="22"/>
      <c r="L64" s="12"/>
      <c r="M64" s="9"/>
      <c r="N64" s="22"/>
      <c r="O64" s="12"/>
      <c r="P64" s="9"/>
      <c r="Q64" s="22"/>
      <c r="R64" s="12"/>
      <c r="S64" s="9"/>
      <c r="T64" s="22"/>
      <c r="U64" s="12"/>
      <c r="V64" s="9"/>
      <c r="W64" s="22"/>
      <c r="X64" s="12"/>
      <c r="Y64" s="9"/>
      <c r="Z64" s="22"/>
      <c r="AA64" s="12"/>
      <c r="AB64" s="9"/>
      <c r="AC64" s="22"/>
    </row>
    <row r="65" spans="2:29" ht="12.75">
      <c r="B65" s="3" t="s">
        <v>11</v>
      </c>
      <c r="C65" s="12"/>
      <c r="D65" s="9"/>
      <c r="E65" s="23"/>
      <c r="F65" s="12"/>
      <c r="G65" s="9"/>
      <c r="H65" s="23"/>
      <c r="I65" s="12"/>
      <c r="J65" s="9"/>
      <c r="K65" s="23"/>
      <c r="L65" s="12"/>
      <c r="M65" s="9"/>
      <c r="N65" s="23"/>
      <c r="O65" s="12"/>
      <c r="P65" s="9"/>
      <c r="Q65" s="23"/>
      <c r="R65" s="12"/>
      <c r="S65" s="9"/>
      <c r="T65" s="23"/>
      <c r="U65" s="12"/>
      <c r="V65" s="9"/>
      <c r="W65" s="23"/>
      <c r="X65" s="12"/>
      <c r="Y65" s="9"/>
      <c r="Z65" s="23"/>
      <c r="AA65" s="12"/>
      <c r="AB65" s="9"/>
      <c r="AC65" s="23"/>
    </row>
    <row r="66" spans="2:29" ht="12.75">
      <c r="B66" s="3" t="s">
        <v>12</v>
      </c>
      <c r="C66" s="12"/>
      <c r="D66" s="24"/>
      <c r="E66" s="10"/>
      <c r="F66" s="12"/>
      <c r="G66" s="24"/>
      <c r="H66" s="10"/>
      <c r="I66" s="12"/>
      <c r="J66" s="24"/>
      <c r="K66" s="10"/>
      <c r="L66" s="12"/>
      <c r="M66" s="24"/>
      <c r="N66" s="10"/>
      <c r="O66" s="12"/>
      <c r="P66" s="24"/>
      <c r="Q66" s="10"/>
      <c r="R66" s="12"/>
      <c r="S66" s="24"/>
      <c r="T66" s="10"/>
      <c r="U66" s="12"/>
      <c r="V66" s="24"/>
      <c r="W66" s="10"/>
      <c r="X66" s="12"/>
      <c r="Y66" s="24"/>
      <c r="Z66" s="10"/>
      <c r="AA66" s="12"/>
      <c r="AB66" s="24"/>
      <c r="AC66" s="10"/>
    </row>
    <row r="67" spans="2:29" ht="12.75">
      <c r="B67" s="3" t="s">
        <v>13</v>
      </c>
      <c r="C67" s="12"/>
      <c r="D67" s="25"/>
      <c r="E67" s="10"/>
      <c r="F67" s="12"/>
      <c r="G67" s="25"/>
      <c r="H67" s="10"/>
      <c r="I67" s="12"/>
      <c r="J67" s="25"/>
      <c r="K67" s="10"/>
      <c r="L67" s="12"/>
      <c r="M67" s="25"/>
      <c r="N67" s="10"/>
      <c r="O67" s="12"/>
      <c r="P67" s="25"/>
      <c r="Q67" s="10"/>
      <c r="R67" s="12"/>
      <c r="S67" s="25"/>
      <c r="T67" s="10"/>
      <c r="U67" s="12"/>
      <c r="V67" s="25"/>
      <c r="W67" s="10"/>
      <c r="X67" s="12"/>
      <c r="Y67" s="25"/>
      <c r="Z67" s="10"/>
      <c r="AA67" s="12"/>
      <c r="AB67" s="25"/>
      <c r="AC67" s="10"/>
    </row>
    <row r="68" spans="2:29" ht="12.75">
      <c r="B68" s="3" t="s">
        <v>14</v>
      </c>
      <c r="C68" s="12"/>
      <c r="D68" s="9">
        <f>D64+D65+180</f>
        <v>180</v>
      </c>
      <c r="E68" s="10">
        <f>E66+E67+180</f>
        <v>180</v>
      </c>
      <c r="F68" s="12"/>
      <c r="G68" s="9">
        <f>G64+G65+180</f>
        <v>180</v>
      </c>
      <c r="H68" s="10">
        <f>H66+H67+180</f>
        <v>180</v>
      </c>
      <c r="I68" s="12"/>
      <c r="J68" s="9">
        <f>J64+J65+180</f>
        <v>180</v>
      </c>
      <c r="K68" s="10">
        <f>K66+K67+180</f>
        <v>180</v>
      </c>
      <c r="L68" s="12"/>
      <c r="M68" s="9">
        <f>M64+M65+180</f>
        <v>180</v>
      </c>
      <c r="N68" s="10">
        <f>N66+N67+180</f>
        <v>180</v>
      </c>
      <c r="O68" s="12"/>
      <c r="P68" s="9">
        <f>P64+P65+180</f>
        <v>180</v>
      </c>
      <c r="Q68" s="10">
        <f>Q66+Q67+180</f>
        <v>180</v>
      </c>
      <c r="R68" s="12"/>
      <c r="S68" s="9">
        <f>S64+S65+180</f>
        <v>180</v>
      </c>
      <c r="T68" s="10">
        <f>T66+T67+180</f>
        <v>180</v>
      </c>
      <c r="U68" s="12"/>
      <c r="V68" s="9">
        <f>V64+V65+180</f>
        <v>180</v>
      </c>
      <c r="W68" s="10">
        <f>W66+W67+180</f>
        <v>180</v>
      </c>
      <c r="X68" s="12"/>
      <c r="Y68" s="9">
        <f>Y64+Y65+180</f>
        <v>180</v>
      </c>
      <c r="Z68" s="10">
        <f>Z66+Z67+180</f>
        <v>180</v>
      </c>
      <c r="AA68" s="12"/>
      <c r="AB68" s="9">
        <f>AB64+AB65+180</f>
        <v>180</v>
      </c>
      <c r="AC68" s="10">
        <f>AC66+AC67+180</f>
        <v>180</v>
      </c>
    </row>
    <row r="69" spans="2:29" ht="12.75">
      <c r="B69" s="3" t="s">
        <v>15</v>
      </c>
      <c r="C69" s="12"/>
      <c r="D69" s="7">
        <f>D64+E67</f>
        <v>0</v>
      </c>
      <c r="E69" s="8"/>
      <c r="F69" s="12"/>
      <c r="G69" s="7">
        <f>G64+H67</f>
        <v>0</v>
      </c>
      <c r="H69" s="8"/>
      <c r="I69" s="12"/>
      <c r="J69" s="7">
        <f>J64+K67</f>
        <v>0</v>
      </c>
      <c r="K69" s="8"/>
      <c r="L69" s="12"/>
      <c r="M69" s="7">
        <f>M64+N67</f>
        <v>0</v>
      </c>
      <c r="N69" s="8"/>
      <c r="O69" s="12"/>
      <c r="P69" s="7">
        <f>P64+Q67</f>
        <v>0</v>
      </c>
      <c r="Q69" s="8"/>
      <c r="R69" s="12"/>
      <c r="S69" s="7">
        <f>S64+T67</f>
        <v>0</v>
      </c>
      <c r="T69" s="8"/>
      <c r="U69" s="12"/>
      <c r="V69" s="7">
        <f>V64+W67</f>
        <v>0</v>
      </c>
      <c r="W69" s="8"/>
      <c r="X69" s="12"/>
      <c r="Y69" s="7">
        <f>Y64+Z67</f>
        <v>0</v>
      </c>
      <c r="Z69" s="8"/>
      <c r="AA69" s="12"/>
      <c r="AB69" s="7">
        <f>AB64+AC67</f>
        <v>0</v>
      </c>
      <c r="AC69" s="8"/>
    </row>
    <row r="70" spans="2:29" s="1" customFormat="1" ht="12.75">
      <c r="B70" s="31" t="s">
        <v>16</v>
      </c>
      <c r="C70" s="30"/>
      <c r="D70" s="9">
        <f>(D68/2)-D64</f>
        <v>90</v>
      </c>
      <c r="E70" s="10">
        <f>(E68/2)-E67</f>
        <v>90</v>
      </c>
      <c r="F70" s="30"/>
      <c r="G70" s="9"/>
      <c r="H70" s="10"/>
      <c r="I70" s="30"/>
      <c r="J70" s="9">
        <f>(J68/2)-J64</f>
        <v>90</v>
      </c>
      <c r="K70" s="10">
        <f>(K68/2)-K67</f>
        <v>90</v>
      </c>
      <c r="L70" s="30"/>
      <c r="M70" s="9">
        <f>(M68/2)-M64</f>
        <v>90</v>
      </c>
      <c r="N70" s="10">
        <f>(N68/2)-N67</f>
        <v>90</v>
      </c>
      <c r="O70" s="30"/>
      <c r="P70" s="9">
        <f>(P68/2)-P64</f>
        <v>90</v>
      </c>
      <c r="Q70" s="10">
        <f>(Q68/2)-Q67</f>
        <v>90</v>
      </c>
      <c r="R70" s="30"/>
      <c r="S70" s="9">
        <f>(S68/2)-S64</f>
        <v>90</v>
      </c>
      <c r="T70" s="10">
        <f>(T68/2)-T67</f>
        <v>90</v>
      </c>
      <c r="U70" s="30"/>
      <c r="V70" s="9">
        <f>(V68/2)-V64</f>
        <v>90</v>
      </c>
      <c r="W70" s="10">
        <f>(W68/2)-W67</f>
        <v>90</v>
      </c>
      <c r="X70" s="30"/>
      <c r="Y70" s="9">
        <f>(Y68/2)-Y64</f>
        <v>90</v>
      </c>
      <c r="Z70" s="10">
        <f>(Z68/2)-Z67</f>
        <v>90</v>
      </c>
      <c r="AA70" s="30"/>
      <c r="AB70" s="9">
        <f>(AB68/2)-AB64</f>
        <v>90</v>
      </c>
      <c r="AC70" s="10">
        <f>(AC68/2)-AC67</f>
        <v>90</v>
      </c>
    </row>
    <row r="71" spans="2:29" s="1" customFormat="1" ht="12.75">
      <c r="B71" s="31" t="s">
        <v>17</v>
      </c>
      <c r="C71" s="30"/>
      <c r="D71" s="9"/>
      <c r="E71" s="10"/>
      <c r="F71" s="30"/>
      <c r="G71" s="9"/>
      <c r="H71" s="10"/>
      <c r="I71" s="30"/>
      <c r="J71" s="9"/>
      <c r="K71" s="10"/>
      <c r="L71" s="30"/>
      <c r="M71" s="9"/>
      <c r="N71" s="10"/>
      <c r="O71" s="30"/>
      <c r="P71" s="9"/>
      <c r="Q71" s="10"/>
      <c r="R71" s="30"/>
      <c r="S71" s="9"/>
      <c r="T71" s="10"/>
      <c r="U71" s="30"/>
      <c r="V71" s="9"/>
      <c r="W71" s="10"/>
      <c r="X71" s="30"/>
      <c r="Y71" s="9"/>
      <c r="Z71" s="10"/>
      <c r="AA71" s="30"/>
      <c r="AB71" s="9"/>
      <c r="AC71" s="10"/>
    </row>
    <row r="72" spans="2:29" ht="12.75">
      <c r="B72" s="3" t="s">
        <v>51</v>
      </c>
      <c r="C72" s="12"/>
      <c r="D72" s="44"/>
      <c r="E72" s="45"/>
      <c r="F72" s="41"/>
      <c r="G72" s="44"/>
      <c r="H72" s="45"/>
      <c r="I72" s="41"/>
      <c r="J72" s="44"/>
      <c r="K72" s="45"/>
      <c r="L72" s="41"/>
      <c r="M72" s="44"/>
      <c r="N72" s="45"/>
      <c r="O72" s="41"/>
      <c r="P72" s="44"/>
      <c r="Q72" s="45"/>
      <c r="R72" s="41"/>
      <c r="S72" s="44"/>
      <c r="T72" s="45"/>
      <c r="U72" s="41"/>
      <c r="V72" s="44"/>
      <c r="W72" s="45"/>
      <c r="X72" s="41"/>
      <c r="Y72" s="44"/>
      <c r="Z72" s="45"/>
      <c r="AA72" s="41"/>
      <c r="AB72" s="44"/>
      <c r="AC72" s="45"/>
    </row>
    <row r="73" spans="2:29" ht="13.5" thickBot="1">
      <c r="B73" s="4" t="s">
        <v>21</v>
      </c>
      <c r="C73" s="13"/>
      <c r="D73" s="36"/>
      <c r="E73" s="35"/>
      <c r="F73" s="37"/>
      <c r="G73" s="36"/>
      <c r="H73" s="35"/>
      <c r="I73" s="37"/>
      <c r="J73" s="36"/>
      <c r="K73" s="35"/>
      <c r="L73" s="37"/>
      <c r="M73" s="36"/>
      <c r="N73" s="35"/>
      <c r="O73" s="37"/>
      <c r="P73" s="36"/>
      <c r="Q73" s="35"/>
      <c r="R73" s="37"/>
      <c r="S73" s="36"/>
      <c r="T73" s="35"/>
      <c r="U73" s="37"/>
      <c r="V73" s="36"/>
      <c r="W73" s="35"/>
      <c r="X73" s="37"/>
      <c r="Y73" s="36"/>
      <c r="Z73" s="35"/>
      <c r="AA73" s="37"/>
      <c r="AB73" s="36"/>
      <c r="AC73" s="35"/>
    </row>
    <row r="74" ht="13.5" thickBot="1"/>
    <row r="75" spans="2:29" ht="13.5" thickBot="1">
      <c r="B75" s="17" t="s">
        <v>37</v>
      </c>
      <c r="C75" s="11"/>
      <c r="D75" s="52"/>
      <c r="E75" s="19"/>
      <c r="F75" s="11"/>
      <c r="G75" s="18"/>
      <c r="H75" s="19"/>
      <c r="I75" s="11"/>
      <c r="J75" s="51"/>
      <c r="K75" s="19"/>
      <c r="L75" s="11"/>
      <c r="M75" s="51"/>
      <c r="N75" s="19"/>
      <c r="O75" s="11"/>
      <c r="P75" s="18"/>
      <c r="Q75" s="65"/>
      <c r="R75" s="11"/>
      <c r="S75" s="18"/>
      <c r="T75" s="19"/>
      <c r="U75" s="11"/>
      <c r="V75" s="18"/>
      <c r="W75" s="19"/>
      <c r="X75" s="11"/>
      <c r="Y75" s="18"/>
      <c r="Z75" s="19"/>
      <c r="AA75" s="11"/>
      <c r="AB75" s="18"/>
      <c r="AC75" s="19"/>
    </row>
    <row r="76" spans="2:29" ht="4.5" customHeight="1" thickBot="1">
      <c r="B76" s="15"/>
      <c r="C76" s="14"/>
      <c r="D76" s="16"/>
      <c r="E76" s="16"/>
      <c r="F76" s="14"/>
      <c r="G76" s="16"/>
      <c r="H76" s="16"/>
      <c r="I76" s="14"/>
      <c r="J76" s="16"/>
      <c r="K76" s="16"/>
      <c r="L76" s="14"/>
      <c r="M76" s="16"/>
      <c r="N76" s="16"/>
      <c r="O76" s="14"/>
      <c r="P76" s="16"/>
      <c r="Q76" s="16"/>
      <c r="R76" s="14"/>
      <c r="S76" s="16"/>
      <c r="T76" s="16"/>
      <c r="U76" s="14"/>
      <c r="V76" s="16"/>
      <c r="W76" s="16"/>
      <c r="X76" s="14"/>
      <c r="Y76" s="16"/>
      <c r="Z76" s="16"/>
      <c r="AA76" s="14"/>
      <c r="AB76" s="16"/>
      <c r="AC76" s="16"/>
    </row>
    <row r="77" spans="2:29" ht="12.75">
      <c r="B77" s="2" t="s">
        <v>3</v>
      </c>
      <c r="C77" s="12"/>
      <c r="D77" s="20"/>
      <c r="E77" s="21"/>
      <c r="F77" s="12"/>
      <c r="G77" s="20"/>
      <c r="H77" s="21"/>
      <c r="I77" s="12"/>
      <c r="J77" s="20"/>
      <c r="K77" s="21"/>
      <c r="L77" s="12"/>
      <c r="M77" s="20"/>
      <c r="N77" s="21"/>
      <c r="O77" s="12"/>
      <c r="P77" s="20"/>
      <c r="Q77" s="21"/>
      <c r="R77" s="12"/>
      <c r="S77" s="20"/>
      <c r="T77" s="21"/>
      <c r="U77" s="12"/>
      <c r="V77" s="20"/>
      <c r="W77" s="21"/>
      <c r="X77" s="12"/>
      <c r="Y77" s="20"/>
      <c r="Z77" s="21"/>
      <c r="AA77" s="12"/>
      <c r="AB77" s="20"/>
      <c r="AC77" s="21"/>
    </row>
    <row r="78" spans="2:29" ht="12.75">
      <c r="B78" s="3" t="s">
        <v>10</v>
      </c>
      <c r="C78" s="12"/>
      <c r="D78" s="9"/>
      <c r="E78" s="22"/>
      <c r="F78" s="12"/>
      <c r="G78" s="9"/>
      <c r="H78" s="22"/>
      <c r="I78" s="12"/>
      <c r="J78" s="9"/>
      <c r="K78" s="22"/>
      <c r="L78" s="12"/>
      <c r="M78" s="9"/>
      <c r="N78" s="22"/>
      <c r="O78" s="12"/>
      <c r="P78" s="9"/>
      <c r="Q78" s="22"/>
      <c r="R78" s="12"/>
      <c r="S78" s="9"/>
      <c r="T78" s="22"/>
      <c r="U78" s="12"/>
      <c r="V78" s="9"/>
      <c r="W78" s="22"/>
      <c r="X78" s="12"/>
      <c r="Y78" s="9"/>
      <c r="Z78" s="22"/>
      <c r="AA78" s="12"/>
      <c r="AB78" s="9"/>
      <c r="AC78" s="22"/>
    </row>
    <row r="79" spans="2:29" ht="12.75">
      <c r="B79" s="3" t="s">
        <v>11</v>
      </c>
      <c r="C79" s="12"/>
      <c r="D79" s="9"/>
      <c r="E79" s="23"/>
      <c r="F79" s="12"/>
      <c r="G79" s="9"/>
      <c r="H79" s="23"/>
      <c r="I79" s="12"/>
      <c r="J79" s="9"/>
      <c r="K79" s="23"/>
      <c r="L79" s="12"/>
      <c r="M79" s="9"/>
      <c r="N79" s="23"/>
      <c r="O79" s="12"/>
      <c r="P79" s="9"/>
      <c r="Q79" s="23"/>
      <c r="R79" s="12"/>
      <c r="S79" s="9"/>
      <c r="T79" s="23"/>
      <c r="U79" s="12"/>
      <c r="V79" s="9"/>
      <c r="W79" s="23"/>
      <c r="X79" s="12"/>
      <c r="Y79" s="9"/>
      <c r="Z79" s="23"/>
      <c r="AA79" s="12"/>
      <c r="AB79" s="9"/>
      <c r="AC79" s="23"/>
    </row>
    <row r="80" spans="2:29" ht="12.75">
      <c r="B80" s="3" t="s">
        <v>12</v>
      </c>
      <c r="C80" s="12"/>
      <c r="D80" s="24"/>
      <c r="E80" s="10"/>
      <c r="F80" s="12"/>
      <c r="G80" s="24"/>
      <c r="H80" s="10"/>
      <c r="I80" s="12"/>
      <c r="J80" s="24"/>
      <c r="K80" s="10"/>
      <c r="L80" s="12"/>
      <c r="M80" s="24"/>
      <c r="N80" s="10"/>
      <c r="O80" s="12"/>
      <c r="P80" s="24"/>
      <c r="Q80" s="10"/>
      <c r="R80" s="12"/>
      <c r="S80" s="24"/>
      <c r="T80" s="10"/>
      <c r="U80" s="12"/>
      <c r="V80" s="24"/>
      <c r="W80" s="10"/>
      <c r="X80" s="12"/>
      <c r="Y80" s="24"/>
      <c r="Z80" s="10"/>
      <c r="AA80" s="12"/>
      <c r="AB80" s="24"/>
      <c r="AC80" s="10"/>
    </row>
    <row r="81" spans="2:29" ht="12.75">
      <c r="B81" s="3" t="s">
        <v>13</v>
      </c>
      <c r="C81" s="12"/>
      <c r="D81" s="25"/>
      <c r="E81" s="10"/>
      <c r="F81" s="12"/>
      <c r="G81" s="25"/>
      <c r="H81" s="10"/>
      <c r="I81" s="12"/>
      <c r="J81" s="25"/>
      <c r="K81" s="10"/>
      <c r="L81" s="12"/>
      <c r="M81" s="25"/>
      <c r="N81" s="10"/>
      <c r="O81" s="12"/>
      <c r="P81" s="25"/>
      <c r="Q81" s="10"/>
      <c r="R81" s="12"/>
      <c r="S81" s="25"/>
      <c r="T81" s="10"/>
      <c r="U81" s="12"/>
      <c r="V81" s="25"/>
      <c r="W81" s="10"/>
      <c r="X81" s="12"/>
      <c r="Y81" s="25"/>
      <c r="Z81" s="10"/>
      <c r="AA81" s="12"/>
      <c r="AB81" s="25"/>
      <c r="AC81" s="10"/>
    </row>
    <row r="82" spans="2:29" ht="12.75">
      <c r="B82" s="3" t="s">
        <v>14</v>
      </c>
      <c r="C82" s="12"/>
      <c r="D82" s="9">
        <f>D78+D79+180</f>
        <v>180</v>
      </c>
      <c r="E82" s="10">
        <f>E80+E81+180</f>
        <v>180</v>
      </c>
      <c r="F82" s="12"/>
      <c r="G82" s="9">
        <f>G78+G79+180</f>
        <v>180</v>
      </c>
      <c r="H82" s="10">
        <f>H80+H81+180</f>
        <v>180</v>
      </c>
      <c r="I82" s="12"/>
      <c r="J82" s="9">
        <f>J78+J79+180</f>
        <v>180</v>
      </c>
      <c r="K82" s="10">
        <f>K80+K81+180</f>
        <v>180</v>
      </c>
      <c r="L82" s="12"/>
      <c r="M82" s="9">
        <f>M78+M79+180</f>
        <v>180</v>
      </c>
      <c r="N82" s="10">
        <f>N80+N81+180</f>
        <v>180</v>
      </c>
      <c r="O82" s="12"/>
      <c r="P82" s="9">
        <f>P78+P79+180</f>
        <v>180</v>
      </c>
      <c r="Q82" s="10">
        <f>Q80+Q81+180</f>
        <v>180</v>
      </c>
      <c r="R82" s="12"/>
      <c r="S82" s="9">
        <f>S78+S79+180</f>
        <v>180</v>
      </c>
      <c r="T82" s="10">
        <f>T80+T81+180</f>
        <v>180</v>
      </c>
      <c r="U82" s="12"/>
      <c r="V82" s="9">
        <f>V78+V79+180</f>
        <v>180</v>
      </c>
      <c r="W82" s="10">
        <f>W80+W81+180</f>
        <v>180</v>
      </c>
      <c r="X82" s="12"/>
      <c r="Y82" s="9">
        <f>Y78+Y79+180</f>
        <v>180</v>
      </c>
      <c r="Z82" s="10">
        <f>Z80+Z81+180</f>
        <v>180</v>
      </c>
      <c r="AA82" s="12"/>
      <c r="AB82" s="9">
        <f>AB78+AB79+180</f>
        <v>180</v>
      </c>
      <c r="AC82" s="10">
        <f>AC80+AC81+180</f>
        <v>180</v>
      </c>
    </row>
    <row r="83" spans="2:29" ht="12.75">
      <c r="B83" s="3" t="s">
        <v>15</v>
      </c>
      <c r="C83" s="12"/>
      <c r="D83" s="7">
        <f>D78+E81</f>
        <v>0</v>
      </c>
      <c r="E83" s="8"/>
      <c r="F83" s="12"/>
      <c r="G83" s="7">
        <f>G78+H81</f>
        <v>0</v>
      </c>
      <c r="H83" s="8"/>
      <c r="I83" s="12"/>
      <c r="J83" s="7">
        <f>J78+K81</f>
        <v>0</v>
      </c>
      <c r="K83" s="8"/>
      <c r="L83" s="12"/>
      <c r="M83" s="7">
        <f>M78+N81</f>
        <v>0</v>
      </c>
      <c r="N83" s="8"/>
      <c r="O83" s="12"/>
      <c r="P83" s="7">
        <f>P78+Q81</f>
        <v>0</v>
      </c>
      <c r="Q83" s="8"/>
      <c r="R83" s="12"/>
      <c r="S83" s="7">
        <f>S78+T81</f>
        <v>0</v>
      </c>
      <c r="T83" s="8"/>
      <c r="U83" s="12"/>
      <c r="V83" s="7">
        <f>V78+W81</f>
        <v>0</v>
      </c>
      <c r="W83" s="8"/>
      <c r="X83" s="12"/>
      <c r="Y83" s="7">
        <f>Y78+Z81</f>
        <v>0</v>
      </c>
      <c r="Z83" s="8"/>
      <c r="AA83" s="12"/>
      <c r="AB83" s="7">
        <f>AB78+AC81</f>
        <v>0</v>
      </c>
      <c r="AC83" s="8"/>
    </row>
    <row r="84" spans="2:29" s="1" customFormat="1" ht="12.75">
      <c r="B84" s="31" t="s">
        <v>16</v>
      </c>
      <c r="C84" s="30"/>
      <c r="D84" s="9">
        <f>(D82/2)-D78</f>
        <v>90</v>
      </c>
      <c r="E84" s="10">
        <f>(E82/2)-E81</f>
        <v>90</v>
      </c>
      <c r="F84" s="30"/>
      <c r="G84" s="9"/>
      <c r="H84" s="10"/>
      <c r="I84" s="30"/>
      <c r="J84" s="9">
        <f>(J82/2)-J78</f>
        <v>90</v>
      </c>
      <c r="K84" s="10">
        <f>(K82/2)-K81</f>
        <v>90</v>
      </c>
      <c r="L84" s="30"/>
      <c r="M84" s="9">
        <f>(M82/2)-M78</f>
        <v>90</v>
      </c>
      <c r="N84" s="10">
        <f>(N82/2)-N81</f>
        <v>90</v>
      </c>
      <c r="O84" s="30"/>
      <c r="P84" s="9">
        <f>(P82/2)-P78</f>
        <v>90</v>
      </c>
      <c r="Q84" s="10">
        <f>(Q82/2)-Q81</f>
        <v>90</v>
      </c>
      <c r="R84" s="30"/>
      <c r="S84" s="9">
        <f>(S82/2)-S78</f>
        <v>90</v>
      </c>
      <c r="T84" s="10">
        <f>(T82/2)-T81</f>
        <v>90</v>
      </c>
      <c r="U84" s="30"/>
      <c r="V84" s="9">
        <f>(V82/2)-V78</f>
        <v>90</v>
      </c>
      <c r="W84" s="10">
        <f>(W82/2)-W81</f>
        <v>90</v>
      </c>
      <c r="X84" s="30"/>
      <c r="Y84" s="9">
        <f>(Y82/2)-Y78</f>
        <v>90</v>
      </c>
      <c r="Z84" s="10">
        <f>(Z82/2)-Z81</f>
        <v>90</v>
      </c>
      <c r="AA84" s="30"/>
      <c r="AB84" s="9">
        <f>(AB82/2)-AB78</f>
        <v>90</v>
      </c>
      <c r="AC84" s="10">
        <f>(AC82/2)-AC81</f>
        <v>90</v>
      </c>
    </row>
    <row r="85" spans="2:29" s="1" customFormat="1" ht="12.75">
      <c r="B85" s="31" t="s">
        <v>17</v>
      </c>
      <c r="C85" s="30"/>
      <c r="D85" s="9"/>
      <c r="E85" s="10"/>
      <c r="F85" s="30"/>
      <c r="G85" s="9"/>
      <c r="H85" s="10"/>
      <c r="I85" s="30"/>
      <c r="J85" s="9"/>
      <c r="K85" s="10"/>
      <c r="L85" s="30"/>
      <c r="M85" s="9"/>
      <c r="N85" s="10"/>
      <c r="O85" s="30"/>
      <c r="P85" s="9"/>
      <c r="Q85" s="10"/>
      <c r="R85" s="30"/>
      <c r="S85" s="9"/>
      <c r="T85" s="10"/>
      <c r="U85" s="30"/>
      <c r="V85" s="9"/>
      <c r="W85" s="10"/>
      <c r="X85" s="30"/>
      <c r="Y85" s="9"/>
      <c r="Z85" s="10"/>
      <c r="AA85" s="30"/>
      <c r="AB85" s="9"/>
      <c r="AC85" s="10"/>
    </row>
    <row r="86" spans="2:29" ht="12.75">
      <c r="B86" s="3" t="s">
        <v>51</v>
      </c>
      <c r="C86" s="12"/>
      <c r="D86" s="44"/>
      <c r="E86" s="45"/>
      <c r="F86" s="41"/>
      <c r="G86" s="44"/>
      <c r="H86" s="45"/>
      <c r="I86" s="41"/>
      <c r="J86" s="44"/>
      <c r="K86" s="45"/>
      <c r="L86" s="41"/>
      <c r="M86" s="44"/>
      <c r="N86" s="45"/>
      <c r="O86" s="41"/>
      <c r="P86" s="44"/>
      <c r="Q86" s="45"/>
      <c r="R86" s="41"/>
      <c r="S86" s="44"/>
      <c r="T86" s="45"/>
      <c r="U86" s="41"/>
      <c r="V86" s="44"/>
      <c r="W86" s="45"/>
      <c r="X86" s="41"/>
      <c r="Y86" s="44"/>
      <c r="Z86" s="45"/>
      <c r="AA86" s="41"/>
      <c r="AB86" s="44"/>
      <c r="AC86" s="45"/>
    </row>
    <row r="87" spans="2:29" ht="13.5" thickBot="1">
      <c r="B87" s="4" t="s">
        <v>21</v>
      </c>
      <c r="C87" s="13"/>
      <c r="D87" s="36"/>
      <c r="E87" s="35"/>
      <c r="F87" s="37"/>
      <c r="G87" s="36"/>
      <c r="H87" s="35"/>
      <c r="I87" s="37"/>
      <c r="J87" s="36"/>
      <c r="K87" s="35"/>
      <c r="L87" s="37"/>
      <c r="M87" s="36"/>
      <c r="N87" s="35"/>
      <c r="O87" s="37"/>
      <c r="P87" s="36"/>
      <c r="Q87" s="35"/>
      <c r="R87" s="37"/>
      <c r="S87" s="36"/>
      <c r="T87" s="35"/>
      <c r="U87" s="37"/>
      <c r="V87" s="36"/>
      <c r="W87" s="35"/>
      <c r="X87" s="37"/>
      <c r="Y87" s="36"/>
      <c r="Z87" s="35"/>
      <c r="AA87" s="37"/>
      <c r="AB87" s="36"/>
      <c r="AC87" s="35"/>
    </row>
    <row r="88" ht="13.5" thickBot="1"/>
    <row r="89" spans="2:29" ht="13.5" thickBot="1">
      <c r="B89" s="17" t="s">
        <v>37</v>
      </c>
      <c r="C89" s="11"/>
      <c r="D89" s="52"/>
      <c r="E89" s="19"/>
      <c r="F89" s="11"/>
      <c r="G89" s="18"/>
      <c r="H89" s="19"/>
      <c r="I89" s="11"/>
      <c r="J89" s="51"/>
      <c r="K89" s="19"/>
      <c r="L89" s="11"/>
      <c r="M89" s="51"/>
      <c r="N89" s="19"/>
      <c r="O89" s="11"/>
      <c r="P89" s="18"/>
      <c r="Q89" s="65"/>
      <c r="R89" s="11"/>
      <c r="S89" s="18"/>
      <c r="T89" s="19"/>
      <c r="U89" s="11"/>
      <c r="V89" s="18"/>
      <c r="W89" s="19"/>
      <c r="X89" s="11"/>
      <c r="Y89" s="18"/>
      <c r="Z89" s="19"/>
      <c r="AA89" s="11"/>
      <c r="AB89" s="18"/>
      <c r="AC89" s="19"/>
    </row>
    <row r="90" spans="2:29" ht="4.5" customHeight="1" thickBot="1">
      <c r="B90" s="15"/>
      <c r="C90" s="14"/>
      <c r="D90" s="16"/>
      <c r="E90" s="16"/>
      <c r="F90" s="14"/>
      <c r="G90" s="16"/>
      <c r="H90" s="16"/>
      <c r="I90" s="14"/>
      <c r="J90" s="16"/>
      <c r="K90" s="16"/>
      <c r="L90" s="14"/>
      <c r="M90" s="16"/>
      <c r="N90" s="16"/>
      <c r="O90" s="14"/>
      <c r="P90" s="16"/>
      <c r="Q90" s="16"/>
      <c r="R90" s="14"/>
      <c r="S90" s="16"/>
      <c r="T90" s="16"/>
      <c r="U90" s="14"/>
      <c r="V90" s="16"/>
      <c r="W90" s="16"/>
      <c r="X90" s="14"/>
      <c r="Y90" s="16"/>
      <c r="Z90" s="16"/>
      <c r="AA90" s="14"/>
      <c r="AB90" s="16"/>
      <c r="AC90" s="16"/>
    </row>
    <row r="91" spans="2:29" ht="12.75">
      <c r="B91" s="2" t="s">
        <v>3</v>
      </c>
      <c r="C91" s="12"/>
      <c r="D91" s="20"/>
      <c r="E91" s="21"/>
      <c r="F91" s="12"/>
      <c r="G91" s="20"/>
      <c r="H91" s="21"/>
      <c r="I91" s="12"/>
      <c r="J91" s="20"/>
      <c r="K91" s="21"/>
      <c r="L91" s="12"/>
      <c r="M91" s="20"/>
      <c r="N91" s="21"/>
      <c r="O91" s="12"/>
      <c r="P91" s="20"/>
      <c r="Q91" s="21"/>
      <c r="R91" s="12"/>
      <c r="S91" s="20"/>
      <c r="T91" s="21"/>
      <c r="U91" s="12"/>
      <c r="V91" s="20"/>
      <c r="W91" s="21"/>
      <c r="X91" s="12"/>
      <c r="Y91" s="20"/>
      <c r="Z91" s="21"/>
      <c r="AA91" s="12"/>
      <c r="AB91" s="20"/>
      <c r="AC91" s="21"/>
    </row>
    <row r="92" spans="2:29" ht="12.75">
      <c r="B92" s="3" t="s">
        <v>10</v>
      </c>
      <c r="C92" s="12"/>
      <c r="D92" s="9"/>
      <c r="E92" s="22"/>
      <c r="F92" s="12"/>
      <c r="G92" s="9"/>
      <c r="H92" s="22"/>
      <c r="I92" s="12"/>
      <c r="J92" s="9"/>
      <c r="K92" s="22"/>
      <c r="L92" s="12"/>
      <c r="M92" s="9"/>
      <c r="N92" s="22"/>
      <c r="O92" s="12"/>
      <c r="P92" s="9"/>
      <c r="Q92" s="22"/>
      <c r="R92" s="12"/>
      <c r="S92" s="9"/>
      <c r="T92" s="22"/>
      <c r="U92" s="12"/>
      <c r="V92" s="9"/>
      <c r="W92" s="22"/>
      <c r="X92" s="12"/>
      <c r="Y92" s="9"/>
      <c r="Z92" s="22"/>
      <c r="AA92" s="12"/>
      <c r="AB92" s="9"/>
      <c r="AC92" s="22"/>
    </row>
    <row r="93" spans="2:29" ht="12.75">
      <c r="B93" s="3" t="s">
        <v>11</v>
      </c>
      <c r="C93" s="12"/>
      <c r="D93" s="9"/>
      <c r="E93" s="23"/>
      <c r="F93" s="12"/>
      <c r="G93" s="9"/>
      <c r="H93" s="23"/>
      <c r="I93" s="12"/>
      <c r="J93" s="9"/>
      <c r="K93" s="23"/>
      <c r="L93" s="12"/>
      <c r="M93" s="9"/>
      <c r="N93" s="23"/>
      <c r="O93" s="12"/>
      <c r="P93" s="9"/>
      <c r="Q93" s="23"/>
      <c r="R93" s="12"/>
      <c r="S93" s="9"/>
      <c r="T93" s="23"/>
      <c r="U93" s="12"/>
      <c r="V93" s="9"/>
      <c r="W93" s="23"/>
      <c r="X93" s="12"/>
      <c r="Y93" s="9"/>
      <c r="Z93" s="23"/>
      <c r="AA93" s="12"/>
      <c r="AB93" s="9"/>
      <c r="AC93" s="23"/>
    </row>
    <row r="94" spans="2:29" ht="12.75">
      <c r="B94" s="3" t="s">
        <v>12</v>
      </c>
      <c r="C94" s="12"/>
      <c r="D94" s="24"/>
      <c r="E94" s="10"/>
      <c r="F94" s="12"/>
      <c r="G94" s="24"/>
      <c r="H94" s="10"/>
      <c r="I94" s="12"/>
      <c r="J94" s="24"/>
      <c r="K94" s="10"/>
      <c r="L94" s="12"/>
      <c r="M94" s="24"/>
      <c r="N94" s="10"/>
      <c r="O94" s="12"/>
      <c r="P94" s="24"/>
      <c r="Q94" s="10"/>
      <c r="R94" s="12"/>
      <c r="S94" s="24"/>
      <c r="T94" s="10"/>
      <c r="U94" s="12"/>
      <c r="V94" s="24"/>
      <c r="W94" s="10"/>
      <c r="X94" s="12"/>
      <c r="Y94" s="24"/>
      <c r="Z94" s="10"/>
      <c r="AA94" s="12"/>
      <c r="AB94" s="24"/>
      <c r="AC94" s="10"/>
    </row>
    <row r="95" spans="2:29" ht="12.75">
      <c r="B95" s="3" t="s">
        <v>13</v>
      </c>
      <c r="C95" s="12"/>
      <c r="D95" s="25"/>
      <c r="E95" s="10"/>
      <c r="F95" s="12"/>
      <c r="G95" s="25"/>
      <c r="H95" s="10"/>
      <c r="I95" s="12"/>
      <c r="J95" s="25"/>
      <c r="K95" s="10"/>
      <c r="L95" s="12"/>
      <c r="M95" s="25"/>
      <c r="N95" s="10"/>
      <c r="O95" s="12"/>
      <c r="P95" s="25"/>
      <c r="Q95" s="10"/>
      <c r="R95" s="12"/>
      <c r="S95" s="25"/>
      <c r="T95" s="10"/>
      <c r="U95" s="12"/>
      <c r="V95" s="25"/>
      <c r="W95" s="10"/>
      <c r="X95" s="12"/>
      <c r="Y95" s="25"/>
      <c r="Z95" s="10"/>
      <c r="AA95" s="12"/>
      <c r="AB95" s="25"/>
      <c r="AC95" s="10"/>
    </row>
    <row r="96" spans="2:29" ht="12.75">
      <c r="B96" s="3" t="s">
        <v>14</v>
      </c>
      <c r="C96" s="12"/>
      <c r="D96" s="9">
        <f>D92+D93+180</f>
        <v>180</v>
      </c>
      <c r="E96" s="10">
        <f>E94+E95+180</f>
        <v>180</v>
      </c>
      <c r="F96" s="12"/>
      <c r="G96" s="9">
        <f>G92+G93+180</f>
        <v>180</v>
      </c>
      <c r="H96" s="10">
        <f>H94+H95+180</f>
        <v>180</v>
      </c>
      <c r="I96" s="12"/>
      <c r="J96" s="9">
        <f>J92+J93+180</f>
        <v>180</v>
      </c>
      <c r="K96" s="10">
        <f>K94+K95+180</f>
        <v>180</v>
      </c>
      <c r="L96" s="12"/>
      <c r="M96" s="9">
        <f>M92+M93+180</f>
        <v>180</v>
      </c>
      <c r="N96" s="10">
        <f>N94+N95+180</f>
        <v>180</v>
      </c>
      <c r="O96" s="12"/>
      <c r="P96" s="9">
        <f>P92+P93+180</f>
        <v>180</v>
      </c>
      <c r="Q96" s="10">
        <f>Q94+Q95+180</f>
        <v>180</v>
      </c>
      <c r="R96" s="12"/>
      <c r="S96" s="9">
        <f>S92+S93+180</f>
        <v>180</v>
      </c>
      <c r="T96" s="10">
        <f>T94+T95+180</f>
        <v>180</v>
      </c>
      <c r="U96" s="12"/>
      <c r="V96" s="9">
        <f>V92+V93+180</f>
        <v>180</v>
      </c>
      <c r="W96" s="10">
        <f>W94+W95+180</f>
        <v>180</v>
      </c>
      <c r="X96" s="12"/>
      <c r="Y96" s="9">
        <f>Y92+Y93+180</f>
        <v>180</v>
      </c>
      <c r="Z96" s="10">
        <f>Z94+Z95+180</f>
        <v>180</v>
      </c>
      <c r="AA96" s="12"/>
      <c r="AB96" s="9">
        <f>AB92+AB93+180</f>
        <v>180</v>
      </c>
      <c r="AC96" s="10">
        <f>AC94+AC95+180</f>
        <v>180</v>
      </c>
    </row>
    <row r="97" spans="2:29" ht="12.75">
      <c r="B97" s="3" t="s">
        <v>15</v>
      </c>
      <c r="C97" s="12"/>
      <c r="D97" s="7">
        <f>D92+E95</f>
        <v>0</v>
      </c>
      <c r="E97" s="8"/>
      <c r="F97" s="12"/>
      <c r="G97" s="7">
        <f>G92+H95</f>
        <v>0</v>
      </c>
      <c r="H97" s="8"/>
      <c r="I97" s="12"/>
      <c r="J97" s="7">
        <f>J92+K95</f>
        <v>0</v>
      </c>
      <c r="K97" s="8"/>
      <c r="L97" s="12"/>
      <c r="M97" s="7">
        <f>M92+N95</f>
        <v>0</v>
      </c>
      <c r="N97" s="8"/>
      <c r="O97" s="12"/>
      <c r="P97" s="7">
        <f>P92+Q95</f>
        <v>0</v>
      </c>
      <c r="Q97" s="8"/>
      <c r="R97" s="12"/>
      <c r="S97" s="7">
        <f>S92+T95</f>
        <v>0</v>
      </c>
      <c r="T97" s="8"/>
      <c r="U97" s="12"/>
      <c r="V97" s="7">
        <f>V92+W95</f>
        <v>0</v>
      </c>
      <c r="W97" s="8"/>
      <c r="X97" s="12"/>
      <c r="Y97" s="7">
        <f>Y92+Z95</f>
        <v>0</v>
      </c>
      <c r="Z97" s="8"/>
      <c r="AA97" s="12"/>
      <c r="AB97" s="7">
        <f>AB92+AC95</f>
        <v>0</v>
      </c>
      <c r="AC97" s="8"/>
    </row>
    <row r="98" spans="2:29" s="1" customFormat="1" ht="12.75">
      <c r="B98" s="31" t="s">
        <v>16</v>
      </c>
      <c r="C98" s="30"/>
      <c r="D98" s="9">
        <f>(D96/2)-D92</f>
        <v>90</v>
      </c>
      <c r="E98" s="10">
        <f>(E96/2)-E95</f>
        <v>90</v>
      </c>
      <c r="F98" s="30"/>
      <c r="G98" s="9"/>
      <c r="H98" s="10"/>
      <c r="I98" s="30"/>
      <c r="J98" s="9">
        <f>(J96/2)-J92</f>
        <v>90</v>
      </c>
      <c r="K98" s="10">
        <f>(K96/2)-K95</f>
        <v>90</v>
      </c>
      <c r="L98" s="30"/>
      <c r="M98" s="9">
        <f>(M96/2)-M92</f>
        <v>90</v>
      </c>
      <c r="N98" s="10">
        <f>(N96/2)-N95</f>
        <v>90</v>
      </c>
      <c r="O98" s="30"/>
      <c r="P98" s="9">
        <f>(P96/2)-P92</f>
        <v>90</v>
      </c>
      <c r="Q98" s="10">
        <f>(Q96/2)-Q95</f>
        <v>90</v>
      </c>
      <c r="R98" s="30"/>
      <c r="S98" s="9">
        <f>(S96/2)-S92</f>
        <v>90</v>
      </c>
      <c r="T98" s="10">
        <f>(T96/2)-T95</f>
        <v>90</v>
      </c>
      <c r="U98" s="30"/>
      <c r="V98" s="9">
        <f>(V96/2)-V92</f>
        <v>90</v>
      </c>
      <c r="W98" s="10">
        <f>(W96/2)-W95</f>
        <v>90</v>
      </c>
      <c r="X98" s="30"/>
      <c r="Y98" s="9">
        <f>(Y96/2)-Y92</f>
        <v>90</v>
      </c>
      <c r="Z98" s="10">
        <f>(Z96/2)-Z95</f>
        <v>90</v>
      </c>
      <c r="AA98" s="30"/>
      <c r="AB98" s="9">
        <f>(AB96/2)-AB92</f>
        <v>90</v>
      </c>
      <c r="AC98" s="10">
        <f>(AC96/2)-AC95</f>
        <v>90</v>
      </c>
    </row>
    <row r="99" spans="2:29" s="1" customFormat="1" ht="12.75">
      <c r="B99" s="31" t="s">
        <v>17</v>
      </c>
      <c r="C99" s="30"/>
      <c r="D99" s="9"/>
      <c r="E99" s="10"/>
      <c r="F99" s="30"/>
      <c r="G99" s="9"/>
      <c r="H99" s="10"/>
      <c r="I99" s="30"/>
      <c r="J99" s="9"/>
      <c r="K99" s="10"/>
      <c r="L99" s="30"/>
      <c r="M99" s="9"/>
      <c r="N99" s="10"/>
      <c r="O99" s="30"/>
      <c r="P99" s="9"/>
      <c r="Q99" s="10"/>
      <c r="R99" s="30"/>
      <c r="S99" s="9"/>
      <c r="T99" s="10"/>
      <c r="U99" s="30"/>
      <c r="V99" s="9"/>
      <c r="W99" s="10"/>
      <c r="X99" s="30"/>
      <c r="Y99" s="9"/>
      <c r="Z99" s="10"/>
      <c r="AA99" s="30"/>
      <c r="AB99" s="9"/>
      <c r="AC99" s="10"/>
    </row>
    <row r="100" spans="2:29" ht="12.75">
      <c r="B100" s="3" t="s">
        <v>51</v>
      </c>
      <c r="C100" s="12"/>
      <c r="D100" s="44"/>
      <c r="E100" s="45"/>
      <c r="F100" s="41"/>
      <c r="G100" s="44"/>
      <c r="H100" s="45"/>
      <c r="I100" s="41"/>
      <c r="J100" s="44"/>
      <c r="K100" s="45"/>
      <c r="L100" s="41"/>
      <c r="M100" s="44"/>
      <c r="N100" s="45"/>
      <c r="O100" s="41"/>
      <c r="P100" s="44"/>
      <c r="Q100" s="45"/>
      <c r="R100" s="41"/>
      <c r="S100" s="44"/>
      <c r="T100" s="45"/>
      <c r="U100" s="41"/>
      <c r="V100" s="44"/>
      <c r="W100" s="45"/>
      <c r="X100" s="41"/>
      <c r="Y100" s="44"/>
      <c r="Z100" s="45"/>
      <c r="AA100" s="41"/>
      <c r="AB100" s="44"/>
      <c r="AC100" s="45"/>
    </row>
    <row r="101" spans="2:29" ht="13.5" thickBot="1">
      <c r="B101" s="4" t="s">
        <v>21</v>
      </c>
      <c r="C101" s="13"/>
      <c r="D101" s="36"/>
      <c r="E101" s="35"/>
      <c r="F101" s="37"/>
      <c r="G101" s="36"/>
      <c r="H101" s="35"/>
      <c r="I101" s="37"/>
      <c r="J101" s="36"/>
      <c r="K101" s="35"/>
      <c r="L101" s="37"/>
      <c r="M101" s="36"/>
      <c r="N101" s="35"/>
      <c r="O101" s="37"/>
      <c r="P101" s="36"/>
      <c r="Q101" s="35"/>
      <c r="R101" s="37"/>
      <c r="S101" s="36"/>
      <c r="T101" s="35"/>
      <c r="U101" s="37"/>
      <c r="V101" s="36"/>
      <c r="W101" s="35"/>
      <c r="X101" s="37"/>
      <c r="Y101" s="36"/>
      <c r="Z101" s="35"/>
      <c r="AA101" s="37"/>
      <c r="AB101" s="36"/>
      <c r="AC101" s="35"/>
    </row>
    <row r="102" ht="13.5" thickBot="1"/>
    <row r="103" spans="4:32" ht="13.5" thickBot="1">
      <c r="D103" s="231" t="s">
        <v>301</v>
      </c>
      <c r="E103" s="232"/>
      <c r="F103" s="232"/>
      <c r="G103" s="232"/>
      <c r="H103" s="232"/>
      <c r="I103" s="232"/>
      <c r="J103" s="232"/>
      <c r="K103" s="232"/>
      <c r="L103" s="232"/>
      <c r="M103" s="232"/>
      <c r="N103" s="232"/>
      <c r="O103" s="232"/>
      <c r="P103" s="232"/>
      <c r="Q103" s="232"/>
      <c r="R103" s="232"/>
      <c r="S103" s="232"/>
      <c r="T103" s="232"/>
      <c r="U103" s="232"/>
      <c r="V103" s="232"/>
      <c r="W103" s="233"/>
      <c r="X103" s="197"/>
      <c r="Y103" s="197"/>
      <c r="Z103" s="197"/>
      <c r="AA103" s="197"/>
      <c r="AB103" s="197"/>
      <c r="AC103" s="197"/>
      <c r="AD103" s="197"/>
      <c r="AE103" s="197"/>
      <c r="AF103" s="234"/>
    </row>
    <row r="104" spans="2:28" ht="13.5">
      <c r="B104" s="87" t="s">
        <v>315</v>
      </c>
      <c r="D104" s="235">
        <v>330</v>
      </c>
      <c r="E104" s="236" t="s">
        <v>307</v>
      </c>
      <c r="F104" s="194"/>
      <c r="G104" s="194"/>
      <c r="H104" s="194"/>
      <c r="I104" s="194"/>
      <c r="M104" s="194"/>
      <c r="N104" s="252" t="s">
        <v>313</v>
      </c>
      <c r="O104" s="194"/>
      <c r="P104" s="237">
        <v>26</v>
      </c>
      <c r="Q104" s="236" t="s">
        <v>308</v>
      </c>
      <c r="R104" s="194"/>
      <c r="S104" s="194"/>
      <c r="T104" s="194"/>
      <c r="U104" s="194"/>
      <c r="V104" s="194"/>
      <c r="W104" s="195"/>
      <c r="Y104"/>
      <c r="AB104"/>
    </row>
    <row r="105" spans="2:28" ht="12.75">
      <c r="B105" s="57" t="s">
        <v>314</v>
      </c>
      <c r="D105" s="238">
        <v>105</v>
      </c>
      <c r="E105" s="234" t="s">
        <v>309</v>
      </c>
      <c r="F105" s="197"/>
      <c r="G105" s="197"/>
      <c r="H105" s="197"/>
      <c r="I105" s="197"/>
      <c r="M105" s="197"/>
      <c r="N105" s="253"/>
      <c r="O105" s="197"/>
      <c r="P105" s="226">
        <v>66</v>
      </c>
      <c r="Q105" s="234" t="s">
        <v>310</v>
      </c>
      <c r="R105" s="197"/>
      <c r="S105" s="197"/>
      <c r="T105" s="197"/>
      <c r="U105" s="197"/>
      <c r="V105" s="197"/>
      <c r="W105" s="199"/>
      <c r="Y105"/>
      <c r="AB105"/>
    </row>
    <row r="106" spans="2:28" ht="12.75">
      <c r="B106" s="57"/>
      <c r="D106" s="239">
        <f>(0.5*D104)-D105</f>
        <v>60</v>
      </c>
      <c r="E106" s="234" t="s">
        <v>302</v>
      </c>
      <c r="F106" s="197"/>
      <c r="G106" s="197"/>
      <c r="H106" s="197"/>
      <c r="I106" s="197"/>
      <c r="M106" s="197"/>
      <c r="N106" s="253"/>
      <c r="O106" s="197"/>
      <c r="P106" s="226">
        <v>66</v>
      </c>
      <c r="Q106" s="234" t="s">
        <v>311</v>
      </c>
      <c r="R106" s="197"/>
      <c r="S106" s="197"/>
      <c r="T106" s="197"/>
      <c r="U106" s="197"/>
      <c r="V106" s="197"/>
      <c r="W106" s="199"/>
      <c r="Y106"/>
      <c r="AB106"/>
    </row>
    <row r="107" spans="2:28" ht="12.75">
      <c r="B107" s="57"/>
      <c r="D107" s="240">
        <f>D104-D106-180</f>
        <v>90</v>
      </c>
      <c r="E107" s="234" t="s">
        <v>303</v>
      </c>
      <c r="F107" s="197"/>
      <c r="G107" s="197"/>
      <c r="H107" s="197"/>
      <c r="I107" s="197"/>
      <c r="M107" s="197"/>
      <c r="N107" s="253"/>
      <c r="O107" s="197"/>
      <c r="P107" s="241">
        <v>26</v>
      </c>
      <c r="Q107" s="234" t="s">
        <v>312</v>
      </c>
      <c r="R107" s="197"/>
      <c r="S107" s="197"/>
      <c r="T107" s="197"/>
      <c r="U107" s="197"/>
      <c r="V107" s="197"/>
      <c r="W107" s="199"/>
      <c r="Y107"/>
      <c r="AB107"/>
    </row>
    <row r="108" spans="2:28" ht="12.75">
      <c r="B108" s="57"/>
      <c r="D108" s="242">
        <f>D107</f>
        <v>90</v>
      </c>
      <c r="E108" s="234" t="s">
        <v>287</v>
      </c>
      <c r="F108" s="197"/>
      <c r="G108" s="197"/>
      <c r="H108" s="197"/>
      <c r="I108" s="197"/>
      <c r="M108" s="197"/>
      <c r="N108" s="253"/>
      <c r="O108" s="197"/>
      <c r="P108" s="243">
        <f>P104+P105+180</f>
        <v>272</v>
      </c>
      <c r="Q108" s="234" t="s">
        <v>281</v>
      </c>
      <c r="R108" s="197"/>
      <c r="S108" s="197"/>
      <c r="T108" s="197"/>
      <c r="U108" s="197"/>
      <c r="V108" s="197"/>
      <c r="W108" s="199"/>
      <c r="Y108"/>
      <c r="AB108"/>
    </row>
    <row r="109" spans="2:28" ht="12.75">
      <c r="B109" s="57"/>
      <c r="D109" s="240">
        <f>D106</f>
        <v>60</v>
      </c>
      <c r="E109" s="234" t="s">
        <v>288</v>
      </c>
      <c r="F109" s="197"/>
      <c r="G109" s="197"/>
      <c r="H109" s="197"/>
      <c r="I109" s="197"/>
      <c r="M109" s="197"/>
      <c r="N109" s="253"/>
      <c r="O109" s="197"/>
      <c r="P109" s="244">
        <f>P106+P107+180</f>
        <v>272</v>
      </c>
      <c r="Q109" s="234" t="s">
        <v>282</v>
      </c>
      <c r="R109" s="197"/>
      <c r="S109" s="197"/>
      <c r="T109" s="197"/>
      <c r="U109" s="197"/>
      <c r="V109" s="197"/>
      <c r="W109" s="199"/>
      <c r="Y109"/>
      <c r="AB109"/>
    </row>
    <row r="110" spans="2:28" ht="12.75">
      <c r="B110" s="57"/>
      <c r="D110" s="245">
        <f>D106+D109</f>
        <v>120</v>
      </c>
      <c r="E110" s="234" t="s">
        <v>15</v>
      </c>
      <c r="F110" s="197"/>
      <c r="G110" s="197"/>
      <c r="H110" s="197"/>
      <c r="I110" s="197"/>
      <c r="M110" s="197"/>
      <c r="N110" s="253"/>
      <c r="O110" s="197"/>
      <c r="P110" s="246">
        <f>(0.5*P108)-P104</f>
        <v>110</v>
      </c>
      <c r="Q110" s="234" t="s">
        <v>283</v>
      </c>
      <c r="R110" s="197"/>
      <c r="S110" s="197"/>
      <c r="T110" s="197"/>
      <c r="U110" s="197"/>
      <c r="V110" s="197"/>
      <c r="W110" s="199"/>
      <c r="Y110"/>
      <c r="AB110"/>
    </row>
    <row r="111" spans="2:28" ht="12.75">
      <c r="B111" s="57"/>
      <c r="D111" s="200"/>
      <c r="E111" s="197"/>
      <c r="F111" s="197"/>
      <c r="G111" s="197"/>
      <c r="H111" s="197"/>
      <c r="I111" s="197"/>
      <c r="M111" s="197"/>
      <c r="N111" s="253"/>
      <c r="O111" s="197"/>
      <c r="P111" s="244">
        <f>(0.5*P109)-P107</f>
        <v>110</v>
      </c>
      <c r="Q111" s="234" t="s">
        <v>284</v>
      </c>
      <c r="R111" s="197"/>
      <c r="S111" s="197"/>
      <c r="T111" s="197"/>
      <c r="U111" s="197"/>
      <c r="V111" s="197"/>
      <c r="W111" s="199"/>
      <c r="Y111"/>
      <c r="AB111"/>
    </row>
    <row r="112" spans="2:28" ht="12.75">
      <c r="B112" s="57"/>
      <c r="D112" s="200"/>
      <c r="E112" s="197"/>
      <c r="F112" s="197"/>
      <c r="G112" s="197"/>
      <c r="H112" s="197"/>
      <c r="I112" s="197"/>
      <c r="M112" s="197"/>
      <c r="N112" s="253"/>
      <c r="O112" s="197"/>
      <c r="P112" s="247">
        <f>P104+P107</f>
        <v>52</v>
      </c>
      <c r="Q112" s="234" t="s">
        <v>15</v>
      </c>
      <c r="R112" s="197"/>
      <c r="S112" s="197"/>
      <c r="T112" s="197"/>
      <c r="U112" s="197"/>
      <c r="V112" s="197"/>
      <c r="W112" s="199"/>
      <c r="Y112"/>
      <c r="AB112"/>
    </row>
    <row r="113" spans="2:28" ht="13.5" thickBot="1">
      <c r="B113" s="57"/>
      <c r="D113" s="201"/>
      <c r="E113" s="203"/>
      <c r="F113" s="203"/>
      <c r="G113" s="203"/>
      <c r="H113" s="203"/>
      <c r="I113" s="203"/>
      <c r="J113" s="203"/>
      <c r="K113" s="203"/>
      <c r="L113" s="203"/>
      <c r="M113" s="203"/>
      <c r="N113" s="254"/>
      <c r="O113" s="203"/>
      <c r="P113" s="203"/>
      <c r="Q113" s="203"/>
      <c r="R113" s="203"/>
      <c r="S113" s="203"/>
      <c r="T113" s="203"/>
      <c r="U113" s="203"/>
      <c r="V113" s="203"/>
      <c r="W113" s="204"/>
      <c r="Y113"/>
      <c r="AB113"/>
    </row>
  </sheetData>
  <printOptions horizontalCentered="1" verticalCentered="1"/>
  <pageMargins left="0" right="0" top="0" bottom="0" header="0" footer="0"/>
  <pageSetup fitToHeight="1" fitToWidth="1" horizontalDpi="360" verticalDpi="360" orientation="landscape" scale="97"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Lotus Owners Oftha North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 - Data - 9XX</dc:title>
  <dc:subject>Cam timing data for Lotus 9XX engines</dc:subject>
  <dc:creator>Tim Engel</dc:creator>
  <cp:keywords/>
  <dc:description/>
  <cp:lastModifiedBy>Tim Engel</cp:lastModifiedBy>
  <cp:lastPrinted>2003-07-01T21:02:21Z</cp:lastPrinted>
  <dcterms:created xsi:type="dcterms:W3CDTF">1996-05-29T01:20:29Z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